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SSILV1\Desktop\stefani\"/>
    </mc:Choice>
  </mc:AlternateContent>
  <bookViews>
    <workbookView xWindow="0" yWindow="0" windowWidth="20490" windowHeight="7545"/>
  </bookViews>
  <sheets>
    <sheet name="RAÇÃO" sheetId="1" r:id="rId1"/>
    <sheet name="DIETA" sheetId="2" r:id="rId2"/>
    <sheet name="BEBIDAS" sheetId="3" r:id="rId3"/>
    <sheet name="BEBIDAS (Nos INTEIROS)" sheetId="16" r:id="rId4"/>
    <sheet name="PROD. ALIM. (1º processo)" sheetId="17" r:id="rId5"/>
    <sheet name="PRO. ALIM. (2º processo)" sheetId="5" r:id="rId6"/>
    <sheet name="GASOLINA" sheetId="8" r:id="rId7"/>
    <sheet name="DUAS GASOLINAS" sheetId="10" r:id="rId8"/>
    <sheet name="2 GASOLINAS (com EVAPORAÇÃO)" sheetId="18" r:id="rId9"/>
    <sheet name="PRODUTOS QUÍMICOS" sheetId="12" r:id="rId10"/>
    <sheet name="PROD. QUÍMICOS (Nos. INTEIROS)" sheetId="19" r:id="rId11"/>
  </sheets>
  <definedNames>
    <definedName name="solver_adj" localSheetId="8" hidden="1">'2 GASOLINAS (com EVAPORAÇÃO)'!$C$5:$J$5</definedName>
    <definedName name="solver_adj" localSheetId="2" hidden="1">BEBIDAS!$C$4:$G$4</definedName>
    <definedName name="solver_adj" localSheetId="3" hidden="1">'BEBIDAS (Nos INTEIROS)'!$C$4:$G$4</definedName>
    <definedName name="solver_adj" localSheetId="1" hidden="1">DIETA!$C$4:$F$4</definedName>
    <definedName name="solver_adj" localSheetId="7" hidden="1">'DUAS GASOLINAS'!$C$5:$J$5</definedName>
    <definedName name="solver_adj" localSheetId="6" hidden="1">GASOLINA!$C$4:$F$4</definedName>
    <definedName name="solver_adj" localSheetId="5" hidden="1">'PRO. ALIM. (2º processo)'!$C$4:$E$4</definedName>
    <definedName name="solver_adj" localSheetId="4" hidden="1">'PROD. ALIM. (1º processo)'!$C$4:$E$4</definedName>
    <definedName name="solver_adj" localSheetId="10" hidden="1">'PROD. QUÍMICOS (Nos. INTEIROS)'!$C$5:$F$5</definedName>
    <definedName name="solver_adj" localSheetId="9" hidden="1">'PRODUTOS QUÍMICOS'!$C$5:$F$5</definedName>
    <definedName name="solver_adj" localSheetId="0" hidden="1">RAÇÃO!$C$4:$E$4</definedName>
    <definedName name="solver_cvg" localSheetId="8" hidden="1">0.0001</definedName>
    <definedName name="solver_cvg" localSheetId="2" hidden="1">0.0001</definedName>
    <definedName name="solver_cvg" localSheetId="3" hidden="1">0.0001</definedName>
    <definedName name="solver_cvg" localSheetId="1" hidden="1">0.0001</definedName>
    <definedName name="solver_cvg" localSheetId="7" hidden="1">0.0001</definedName>
    <definedName name="solver_cvg" localSheetId="6" hidden="1">0.0001</definedName>
    <definedName name="solver_cvg" localSheetId="5" hidden="1">0.0001</definedName>
    <definedName name="solver_cvg" localSheetId="4" hidden="1">0.0001</definedName>
    <definedName name="solver_cvg" localSheetId="10" hidden="1">0.0001</definedName>
    <definedName name="solver_cvg" localSheetId="9" hidden="1">0.0001</definedName>
    <definedName name="solver_cvg" localSheetId="0" hidden="1">0.0001</definedName>
    <definedName name="solver_drv" localSheetId="8" hidden="1">1</definedName>
    <definedName name="solver_drv" localSheetId="2" hidden="1">1</definedName>
    <definedName name="solver_drv" localSheetId="3" hidden="1">1</definedName>
    <definedName name="solver_drv" localSheetId="1" hidden="1">1</definedName>
    <definedName name="solver_drv" localSheetId="7" hidden="1">1</definedName>
    <definedName name="solver_drv" localSheetId="6" hidden="1">1</definedName>
    <definedName name="solver_drv" localSheetId="5" hidden="1">1</definedName>
    <definedName name="solver_drv" localSheetId="4" hidden="1">1</definedName>
    <definedName name="solver_drv" localSheetId="10" hidden="1">1</definedName>
    <definedName name="solver_drv" localSheetId="9" hidden="1">1</definedName>
    <definedName name="solver_drv" localSheetId="0" hidden="1">1</definedName>
    <definedName name="solver_eng" localSheetId="8" hidden="1">2</definedName>
    <definedName name="solver_eng" localSheetId="2" hidden="1">2</definedName>
    <definedName name="solver_eng" localSheetId="3" hidden="1">2</definedName>
    <definedName name="solver_eng" localSheetId="1" hidden="1">2</definedName>
    <definedName name="solver_eng" localSheetId="7" hidden="1">2</definedName>
    <definedName name="solver_eng" localSheetId="6" hidden="1">2</definedName>
    <definedName name="solver_eng" localSheetId="5" hidden="1">2</definedName>
    <definedName name="solver_eng" localSheetId="4" hidden="1">2</definedName>
    <definedName name="solver_eng" localSheetId="10" hidden="1">2</definedName>
    <definedName name="solver_eng" localSheetId="9" hidden="1">2</definedName>
    <definedName name="solver_eng" localSheetId="0" hidden="1">2</definedName>
    <definedName name="solver_est" localSheetId="8" hidden="1">1</definedName>
    <definedName name="solver_est" localSheetId="2" hidden="1">1</definedName>
    <definedName name="solver_est" localSheetId="3" hidden="1">1</definedName>
    <definedName name="solver_est" localSheetId="1" hidden="1">1</definedName>
    <definedName name="solver_est" localSheetId="7" hidden="1">1</definedName>
    <definedName name="solver_est" localSheetId="6" hidden="1">1</definedName>
    <definedName name="solver_est" localSheetId="5" hidden="1">1</definedName>
    <definedName name="solver_est" localSheetId="4" hidden="1">1</definedName>
    <definedName name="solver_est" localSheetId="10" hidden="1">1</definedName>
    <definedName name="solver_est" localSheetId="9" hidden="1">1</definedName>
    <definedName name="solver_est" localSheetId="0" hidden="1">1</definedName>
    <definedName name="solver_itr" localSheetId="8" hidden="1">2147483647</definedName>
    <definedName name="solver_itr" localSheetId="2" hidden="1">2147483647</definedName>
    <definedName name="solver_itr" localSheetId="3" hidden="1">2147483647</definedName>
    <definedName name="solver_itr" localSheetId="1" hidden="1">2147483647</definedName>
    <definedName name="solver_itr" localSheetId="7" hidden="1">2147483647</definedName>
    <definedName name="solver_itr" localSheetId="6" hidden="1">2147483647</definedName>
    <definedName name="solver_itr" localSheetId="5" hidden="1">2147483647</definedName>
    <definedName name="solver_itr" localSheetId="4" hidden="1">2147483647</definedName>
    <definedName name="solver_itr" localSheetId="10" hidden="1">2147483647</definedName>
    <definedName name="solver_itr" localSheetId="9" hidden="1">2147483647</definedName>
    <definedName name="solver_itr" localSheetId="0" hidden="1">2147483647</definedName>
    <definedName name="solver_lhs1" localSheetId="8" hidden="1">'2 GASOLINAS (com EVAPORAÇÃO)'!$K$12</definedName>
    <definedName name="solver_lhs1" localSheetId="2" hidden="1">BEBIDAS!$H$14:$H$18</definedName>
    <definedName name="solver_lhs1" localSheetId="3" hidden="1">'BEBIDAS (Nos INTEIROS)'!$C$4:$G$4</definedName>
    <definedName name="solver_lhs1" localSheetId="1" hidden="1">DIETA!$G$10:$G$13</definedName>
    <definedName name="solver_lhs1" localSheetId="7" hidden="1">'DUAS GASOLINAS'!$K$15</definedName>
    <definedName name="solver_lhs1" localSheetId="6" hidden="1">GASOLINA!$G$12</definedName>
    <definedName name="solver_lhs1" localSheetId="5" hidden="1">'PRO. ALIM. (2º processo)'!$F$13</definedName>
    <definedName name="solver_lhs1" localSheetId="4" hidden="1">'PROD. ALIM. (1º processo)'!$F$10</definedName>
    <definedName name="solver_lhs1" localSheetId="10" hidden="1">'PROD. QUÍMICOS (Nos. INTEIROS)'!$G$12:$G$14</definedName>
    <definedName name="solver_lhs1" localSheetId="9" hidden="1">'PRODUTOS QUÍMICOS'!$G$15:$G$16</definedName>
    <definedName name="solver_lhs1" localSheetId="0" hidden="1">RAÇÃO!$F$11:$F$12</definedName>
    <definedName name="solver_lhs2" localSheetId="8" hidden="1">'2 GASOLINAS (com EVAPORAÇÃO)'!$K$15</definedName>
    <definedName name="solver_lhs2" localSheetId="2" hidden="1">BEBIDAS!$H$10</definedName>
    <definedName name="solver_lhs2" localSheetId="3" hidden="1">'BEBIDAS (Nos INTEIROS)'!$H$14:$H$18</definedName>
    <definedName name="solver_lhs2" localSheetId="1" hidden="1">DIETA!$G$10:$G$11</definedName>
    <definedName name="solver_lhs2" localSheetId="7" hidden="1">'DUAS GASOLINAS'!$K$16</definedName>
    <definedName name="solver_lhs2" localSheetId="6" hidden="1">GASOLINA!$G$11</definedName>
    <definedName name="solver_lhs2" localSheetId="5" hidden="1">'PRO. ALIM. (2º processo)'!$F$10</definedName>
    <definedName name="solver_lhs2" localSheetId="4" hidden="1">'PROD. ALIM. (1º processo)'!$F$11</definedName>
    <definedName name="solver_lhs2" localSheetId="10" hidden="1">'PROD. QUÍMICOS (Nos. INTEIROS)'!$C$5:$F$5</definedName>
    <definedName name="solver_lhs2" localSheetId="9" hidden="1">'PRODUTOS QUÍMICOS'!$G$12:$G$14</definedName>
    <definedName name="solver_lhs2" localSheetId="0" hidden="1">RAÇÃO!$F$13</definedName>
    <definedName name="solver_lhs3" localSheetId="8" hidden="1">'2 GASOLINAS (com EVAPORAÇÃO)'!$K$16</definedName>
    <definedName name="solver_lhs3" localSheetId="2" hidden="1">BEBIDAS!$H$11:$H$13</definedName>
    <definedName name="solver_lhs3" localSheetId="3" hidden="1">'BEBIDAS (Nos INTEIROS)'!$H$10</definedName>
    <definedName name="solver_lhs3" localSheetId="1" hidden="1">DIETA!$G$10:$G$11</definedName>
    <definedName name="solver_lhs3" localSheetId="7" hidden="1">'DUAS GASOLINAS'!$K$17</definedName>
    <definedName name="solver_lhs3" localSheetId="6" hidden="1">GASOLINA!$G$13</definedName>
    <definedName name="solver_lhs3" localSheetId="5" hidden="1">'PRO. ALIM. (2º processo)'!$F$11</definedName>
    <definedName name="solver_lhs3" localSheetId="4" hidden="1">'PROD. ALIM. (1º processo)'!$F$12</definedName>
    <definedName name="solver_lhs3" localSheetId="10" hidden="1">'PROD. QUÍMICOS (Nos. INTEIROS)'!$G$15:$G$16</definedName>
    <definedName name="solver_lhs3" localSheetId="9" hidden="1">'PRODUTOS QUÍMICOS'!$G$13</definedName>
    <definedName name="solver_lhs3" localSheetId="0" hidden="1">RAÇÃO!$F$14:$F$15</definedName>
    <definedName name="solver_lhs4" localSheetId="8" hidden="1">'2 GASOLINAS (com EVAPORAÇÃO)'!$K$17</definedName>
    <definedName name="solver_lhs4" localSheetId="3" hidden="1">'BEBIDAS (Nos INTEIROS)'!$H$11:$H$13</definedName>
    <definedName name="solver_lhs4" localSheetId="7" hidden="1">'DUAS GASOLINAS'!$K$19</definedName>
    <definedName name="solver_lhs4" localSheetId="6" hidden="1">GASOLINA!$G$14</definedName>
    <definedName name="solver_lhs5" localSheetId="8" hidden="1">'2 GASOLINAS (com EVAPORAÇÃO)'!$K$19</definedName>
    <definedName name="solver_lhs5" localSheetId="7" hidden="1">'DUAS GASOLINAS'!$K$12</definedName>
    <definedName name="solver_mip" localSheetId="8" hidden="1">2147483647</definedName>
    <definedName name="solver_mip" localSheetId="2" hidden="1">2147483647</definedName>
    <definedName name="solver_mip" localSheetId="3" hidden="1">2147483647</definedName>
    <definedName name="solver_mip" localSheetId="1" hidden="1">2147483647</definedName>
    <definedName name="solver_mip" localSheetId="7" hidden="1">2147483647</definedName>
    <definedName name="solver_mip" localSheetId="6" hidden="1">2147483647</definedName>
    <definedName name="solver_mip" localSheetId="5" hidden="1">2147483647</definedName>
    <definedName name="solver_mip" localSheetId="4" hidden="1">2147483647</definedName>
    <definedName name="solver_mip" localSheetId="10" hidden="1">2147483647</definedName>
    <definedName name="solver_mip" localSheetId="9" hidden="1">2147483647</definedName>
    <definedName name="solver_mip" localSheetId="0" hidden="1">2147483647</definedName>
    <definedName name="solver_mni" localSheetId="8" hidden="1">30</definedName>
    <definedName name="solver_mni" localSheetId="2" hidden="1">30</definedName>
    <definedName name="solver_mni" localSheetId="3" hidden="1">30</definedName>
    <definedName name="solver_mni" localSheetId="1" hidden="1">30</definedName>
    <definedName name="solver_mni" localSheetId="7" hidden="1">30</definedName>
    <definedName name="solver_mni" localSheetId="6" hidden="1">30</definedName>
    <definedName name="solver_mni" localSheetId="5" hidden="1">30</definedName>
    <definedName name="solver_mni" localSheetId="4" hidden="1">30</definedName>
    <definedName name="solver_mni" localSheetId="10" hidden="1">30</definedName>
    <definedName name="solver_mni" localSheetId="9" hidden="1">30</definedName>
    <definedName name="solver_mni" localSheetId="0" hidden="1">30</definedName>
    <definedName name="solver_mrt" localSheetId="8" hidden="1">0.075</definedName>
    <definedName name="solver_mrt" localSheetId="2" hidden="1">0.075</definedName>
    <definedName name="solver_mrt" localSheetId="3" hidden="1">0.075</definedName>
    <definedName name="solver_mrt" localSheetId="1" hidden="1">0.075</definedName>
    <definedName name="solver_mrt" localSheetId="7" hidden="1">0.075</definedName>
    <definedName name="solver_mrt" localSheetId="6" hidden="1">0.075</definedName>
    <definedName name="solver_mrt" localSheetId="5" hidden="1">0.075</definedName>
    <definedName name="solver_mrt" localSheetId="4" hidden="1">0.075</definedName>
    <definedName name="solver_mrt" localSheetId="10" hidden="1">0.075</definedName>
    <definedName name="solver_mrt" localSheetId="9" hidden="1">0.075</definedName>
    <definedName name="solver_mrt" localSheetId="0" hidden="1">0.075</definedName>
    <definedName name="solver_msl" localSheetId="8" hidden="1">2</definedName>
    <definedName name="solver_msl" localSheetId="2" hidden="1">2</definedName>
    <definedName name="solver_msl" localSheetId="3" hidden="1">2</definedName>
    <definedName name="solver_msl" localSheetId="1" hidden="1">2</definedName>
    <definedName name="solver_msl" localSheetId="7" hidden="1">2</definedName>
    <definedName name="solver_msl" localSheetId="6" hidden="1">2</definedName>
    <definedName name="solver_msl" localSheetId="5" hidden="1">2</definedName>
    <definedName name="solver_msl" localSheetId="4" hidden="1">2</definedName>
    <definedName name="solver_msl" localSheetId="10" hidden="1">2</definedName>
    <definedName name="solver_msl" localSheetId="9" hidden="1">2</definedName>
    <definedName name="solver_msl" localSheetId="0" hidden="1">2</definedName>
    <definedName name="solver_neg" localSheetId="8" hidden="1">1</definedName>
    <definedName name="solver_neg" localSheetId="2" hidden="1">1</definedName>
    <definedName name="solver_neg" localSheetId="3" hidden="1">1</definedName>
    <definedName name="solver_neg" localSheetId="1" hidden="1">1</definedName>
    <definedName name="solver_neg" localSheetId="7" hidden="1">1</definedName>
    <definedName name="solver_neg" localSheetId="6" hidden="1">1</definedName>
    <definedName name="solver_neg" localSheetId="5" hidden="1">1</definedName>
    <definedName name="solver_neg" localSheetId="4" hidden="1">1</definedName>
    <definedName name="solver_neg" localSheetId="10" hidden="1">1</definedName>
    <definedName name="solver_neg" localSheetId="9" hidden="1">1</definedName>
    <definedName name="solver_neg" localSheetId="0" hidden="1">1</definedName>
    <definedName name="solver_nod" localSheetId="8" hidden="1">2147483647</definedName>
    <definedName name="solver_nod" localSheetId="2" hidden="1">2147483647</definedName>
    <definedName name="solver_nod" localSheetId="3" hidden="1">2147483647</definedName>
    <definedName name="solver_nod" localSheetId="1" hidden="1">2147483647</definedName>
    <definedName name="solver_nod" localSheetId="7" hidden="1">2147483647</definedName>
    <definedName name="solver_nod" localSheetId="6" hidden="1">2147483647</definedName>
    <definedName name="solver_nod" localSheetId="5" hidden="1">2147483647</definedName>
    <definedName name="solver_nod" localSheetId="4" hidden="1">2147483647</definedName>
    <definedName name="solver_nod" localSheetId="10" hidden="1">2147483647</definedName>
    <definedName name="solver_nod" localSheetId="9" hidden="1">2147483647</definedName>
    <definedName name="solver_nod" localSheetId="0" hidden="1">2147483647</definedName>
    <definedName name="solver_num" localSheetId="8" hidden="1">5</definedName>
    <definedName name="solver_num" localSheetId="2" hidden="1">3</definedName>
    <definedName name="solver_num" localSheetId="3" hidden="1">4</definedName>
    <definedName name="solver_num" localSheetId="1" hidden="1">1</definedName>
    <definedName name="solver_num" localSheetId="7" hidden="1">5</definedName>
    <definedName name="solver_num" localSheetId="6" hidden="1">4</definedName>
    <definedName name="solver_num" localSheetId="5" hidden="1">3</definedName>
    <definedName name="solver_num" localSheetId="4" hidden="1">3</definedName>
    <definedName name="solver_num" localSheetId="10" hidden="1">3</definedName>
    <definedName name="solver_num" localSheetId="9" hidden="1">2</definedName>
    <definedName name="solver_num" localSheetId="0" hidden="1">3</definedName>
    <definedName name="solver_nwt" localSheetId="8" hidden="1">1</definedName>
    <definedName name="solver_nwt" localSheetId="2" hidden="1">1</definedName>
    <definedName name="solver_nwt" localSheetId="3" hidden="1">1</definedName>
    <definedName name="solver_nwt" localSheetId="1" hidden="1">1</definedName>
    <definedName name="solver_nwt" localSheetId="7" hidden="1">1</definedName>
    <definedName name="solver_nwt" localSheetId="6" hidden="1">1</definedName>
    <definedName name="solver_nwt" localSheetId="5" hidden="1">1</definedName>
    <definedName name="solver_nwt" localSheetId="4" hidden="1">1</definedName>
    <definedName name="solver_nwt" localSheetId="10" hidden="1">1</definedName>
    <definedName name="solver_nwt" localSheetId="9" hidden="1">1</definedName>
    <definedName name="solver_nwt" localSheetId="0" hidden="1">1</definedName>
    <definedName name="solver_opt" localSheetId="8" hidden="1">'2 GASOLINAS (com EVAPORAÇÃO)'!$K$7</definedName>
    <definedName name="solver_opt" localSheetId="2" hidden="1">BEBIDAS!$S$6</definedName>
    <definedName name="solver_opt" localSheetId="3" hidden="1">'BEBIDAS (Nos INTEIROS)'!$H$6</definedName>
    <definedName name="solver_opt" localSheetId="1" hidden="1">DIETA!$G$6</definedName>
    <definedName name="solver_opt" localSheetId="7" hidden="1">'DUAS GASOLINAS'!$K$7</definedName>
    <definedName name="solver_opt" localSheetId="6" hidden="1">GASOLINA!$G$6</definedName>
    <definedName name="solver_opt" localSheetId="5" hidden="1">'PRO. ALIM. (2º processo)'!$F$6</definedName>
    <definedName name="solver_opt" localSheetId="4" hidden="1">'PROD. ALIM. (1º processo)'!$F$6</definedName>
    <definedName name="solver_opt" localSheetId="10" hidden="1">'PROD. QUÍMICOS (Nos. INTEIROS)'!$G$7</definedName>
    <definedName name="solver_opt" localSheetId="9" hidden="1">'PRODUTOS QUÍMICOS'!$G$7</definedName>
    <definedName name="solver_opt" localSheetId="0" hidden="1">RAÇÃO!$F$6</definedName>
    <definedName name="solver_pre" localSheetId="8" hidden="1">0.000001</definedName>
    <definedName name="solver_pre" localSheetId="2" hidden="1">0.000001</definedName>
    <definedName name="solver_pre" localSheetId="3" hidden="1">0.000001</definedName>
    <definedName name="solver_pre" localSheetId="1" hidden="1">0.000001</definedName>
    <definedName name="solver_pre" localSheetId="7" hidden="1">0.000001</definedName>
    <definedName name="solver_pre" localSheetId="6" hidden="1">0.000001</definedName>
    <definedName name="solver_pre" localSheetId="5" hidden="1">0.000001</definedName>
    <definedName name="solver_pre" localSheetId="4" hidden="1">0.000001</definedName>
    <definedName name="solver_pre" localSheetId="10" hidden="1">0.000001</definedName>
    <definedName name="solver_pre" localSheetId="9" hidden="1">0.000001</definedName>
    <definedName name="solver_pre" localSheetId="0" hidden="1">0.000001</definedName>
    <definedName name="solver_rbv" localSheetId="8" hidden="1">1</definedName>
    <definedName name="solver_rbv" localSheetId="2" hidden="1">1</definedName>
    <definedName name="solver_rbv" localSheetId="3" hidden="1">1</definedName>
    <definedName name="solver_rbv" localSheetId="1" hidden="1">1</definedName>
    <definedName name="solver_rbv" localSheetId="7" hidden="1">1</definedName>
    <definedName name="solver_rbv" localSheetId="6" hidden="1">1</definedName>
    <definedName name="solver_rbv" localSheetId="5" hidden="1">1</definedName>
    <definedName name="solver_rbv" localSheetId="4" hidden="1">1</definedName>
    <definedName name="solver_rbv" localSheetId="10" hidden="1">1</definedName>
    <definedName name="solver_rbv" localSheetId="9" hidden="1">1</definedName>
    <definedName name="solver_rbv" localSheetId="0" hidden="1">1</definedName>
    <definedName name="solver_rel1" localSheetId="8" hidden="1">2</definedName>
    <definedName name="solver_rel1" localSheetId="2" hidden="1">1</definedName>
    <definedName name="solver_rel1" localSheetId="3" hidden="1">4</definedName>
    <definedName name="solver_rel1" localSheetId="1" hidden="1">3</definedName>
    <definedName name="solver_rel1" localSheetId="7" hidden="1">1</definedName>
    <definedName name="solver_rel1" localSheetId="6" hidden="1">3</definedName>
    <definedName name="solver_rel1" localSheetId="5" hidden="1">2</definedName>
    <definedName name="solver_rel1" localSheetId="4" hidden="1">1</definedName>
    <definedName name="solver_rel1" localSheetId="10" hidden="1">3</definedName>
    <definedName name="solver_rel1" localSheetId="9" hidden="1">2</definedName>
    <definedName name="solver_rel1" localSheetId="0" hidden="1">3</definedName>
    <definedName name="solver_rel2" localSheetId="8" hidden="1">1</definedName>
    <definedName name="solver_rel2" localSheetId="2" hidden="1">2</definedName>
    <definedName name="solver_rel2" localSheetId="3" hidden="1">1</definedName>
    <definedName name="solver_rel2" localSheetId="1" hidden="1">3</definedName>
    <definedName name="solver_rel2" localSheetId="7" hidden="1">2</definedName>
    <definedName name="solver_rel2" localSheetId="6" hidden="1">2</definedName>
    <definedName name="solver_rel2" localSheetId="5" hidden="1">1</definedName>
    <definedName name="solver_rel2" localSheetId="4" hidden="1">1</definedName>
    <definedName name="solver_rel2" localSheetId="10" hidden="1">4</definedName>
    <definedName name="solver_rel2" localSheetId="9" hidden="1">3</definedName>
    <definedName name="solver_rel2" localSheetId="0" hidden="1">1</definedName>
    <definedName name="solver_rel3" localSheetId="8" hidden="1">2</definedName>
    <definedName name="solver_rel3" localSheetId="2" hidden="1">3</definedName>
    <definedName name="solver_rel3" localSheetId="3" hidden="1">2</definedName>
    <definedName name="solver_rel3" localSheetId="1" hidden="1">3</definedName>
    <definedName name="solver_rel3" localSheetId="7" hidden="1">3</definedName>
    <definedName name="solver_rel3" localSheetId="6" hidden="1">1</definedName>
    <definedName name="solver_rel3" localSheetId="5" hidden="1">1</definedName>
    <definedName name="solver_rel3" localSheetId="4" hidden="1">2</definedName>
    <definedName name="solver_rel3" localSheetId="10" hidden="1">2</definedName>
    <definedName name="solver_rel3" localSheetId="9" hidden="1">1</definedName>
    <definedName name="solver_rel3" localSheetId="0" hidden="1">2</definedName>
    <definedName name="solver_rel4" localSheetId="8" hidden="1">3</definedName>
    <definedName name="solver_rel4" localSheetId="3" hidden="1">3</definedName>
    <definedName name="solver_rel4" localSheetId="7" hidden="1">1</definedName>
    <definedName name="solver_rel4" localSheetId="6" hidden="1">2</definedName>
    <definedName name="solver_rel5" localSheetId="8" hidden="1">1</definedName>
    <definedName name="solver_rel5" localSheetId="7" hidden="1">2</definedName>
    <definedName name="solver_rhs1" localSheetId="8" hidden="1">'2 GASOLINAS (com EVAPORAÇÃO)'!$L$12</definedName>
    <definedName name="solver_rhs1" localSheetId="2" hidden="1">BEBIDAS!$I$14:$I$18</definedName>
    <definedName name="solver_rhs1" localSheetId="3" hidden="1">número inteiro</definedName>
    <definedName name="solver_rhs1" localSheetId="1" hidden="1">DIETA!$H$10:$H$13</definedName>
    <definedName name="solver_rhs1" localSheetId="7" hidden="1">'DUAS GASOLINAS'!$N$15</definedName>
    <definedName name="solver_rhs1" localSheetId="6" hidden="1">GASOLINA!$I$12</definedName>
    <definedName name="solver_rhs1" localSheetId="5" hidden="1">'PRO. ALIM. (2º processo)'!$H$13</definedName>
    <definedName name="solver_rhs1" localSheetId="4" hidden="1">'PROD. ALIM. (1º processo)'!$G$10</definedName>
    <definedName name="solver_rhs1" localSheetId="10" hidden="1">'PROD. QUÍMICOS (Nos. INTEIROS)'!$H$12:$H$14</definedName>
    <definedName name="solver_rhs1" localSheetId="9" hidden="1">'PRODUTOS QUÍMICOS'!$I$15:$I$16</definedName>
    <definedName name="solver_rhs1" localSheetId="0" hidden="1">RAÇÃO!$G$11:$G$12</definedName>
    <definedName name="solver_rhs2" localSheetId="8" hidden="1">'2 GASOLINAS (com EVAPORAÇÃO)'!$N$15</definedName>
    <definedName name="solver_rhs2" localSheetId="2" hidden="1">BEBIDAS!$I$10</definedName>
    <definedName name="solver_rhs2" localSheetId="3" hidden="1">'BEBIDAS (Nos INTEIROS)'!$I$14:$I$18</definedName>
    <definedName name="solver_rhs2" localSheetId="1" hidden="1">DIETA!$H$10:$H$11</definedName>
    <definedName name="solver_rhs2" localSheetId="7" hidden="1">'DUAS GASOLINAS'!$L$16</definedName>
    <definedName name="solver_rhs2" localSheetId="6" hidden="1">GASOLINA!$H$11</definedName>
    <definedName name="solver_rhs2" localSheetId="5" hidden="1">'PRO. ALIM. (2º processo)'!$G$10</definedName>
    <definedName name="solver_rhs2" localSheetId="4" hidden="1">'PROD. ALIM. (1º processo)'!$G$11</definedName>
    <definedName name="solver_rhs2" localSheetId="10" hidden="1">número inteiro</definedName>
    <definedName name="solver_rhs2" localSheetId="9" hidden="1">'PRODUTOS QUÍMICOS'!$H$12:$H$14</definedName>
    <definedName name="solver_rhs2" localSheetId="0" hidden="1">RAÇÃO!$H$13</definedName>
    <definedName name="solver_rhs3" localSheetId="8" hidden="1">'2 GASOLINAS (com EVAPORAÇÃO)'!$L$16</definedName>
    <definedName name="solver_rhs3" localSheetId="2" hidden="1">BEBIDAS!$I$11:$I$13</definedName>
    <definedName name="solver_rhs3" localSheetId="3" hidden="1">'BEBIDAS (Nos INTEIROS)'!$I$10</definedName>
    <definedName name="solver_rhs3" localSheetId="1" hidden="1">DIETA!$H$10:$H$11</definedName>
    <definedName name="solver_rhs3" localSheetId="7" hidden="1">'DUAS GASOLINAS'!$M$17</definedName>
    <definedName name="solver_rhs3" localSheetId="6" hidden="1">GASOLINA!$J$13</definedName>
    <definedName name="solver_rhs3" localSheetId="5" hidden="1">'PRO. ALIM. (2º processo)'!$G$11</definedName>
    <definedName name="solver_rhs3" localSheetId="4" hidden="1">'PROD. ALIM. (1º processo)'!$H$12</definedName>
    <definedName name="solver_rhs3" localSheetId="10" hidden="1">'PROD. QUÍMICOS (Nos. INTEIROS)'!$I$15:$I$16</definedName>
    <definedName name="solver_rhs3" localSheetId="9" hidden="1">'PRODUTOS QUÍMICOS'!$H$13</definedName>
    <definedName name="solver_rhs3" localSheetId="0" hidden="1">RAÇÃO!$I$14:$I$15</definedName>
    <definedName name="solver_rhs4" localSheetId="8" hidden="1">'2 GASOLINAS (com EVAPORAÇÃO)'!$M$17</definedName>
    <definedName name="solver_rhs4" localSheetId="3" hidden="1">'BEBIDAS (Nos INTEIROS)'!$I$11:$I$13</definedName>
    <definedName name="solver_rhs4" localSheetId="7" hidden="1">'DUAS GASOLINAS'!$N$19</definedName>
    <definedName name="solver_rhs4" localSheetId="6" hidden="1">GASOLINA!$H$14</definedName>
    <definedName name="solver_rhs5" localSheetId="8" hidden="1">'2 GASOLINAS (com EVAPORAÇÃO)'!$N$19</definedName>
    <definedName name="solver_rhs5" localSheetId="7" hidden="1">'DUAS GASOLINAS'!$L$12</definedName>
    <definedName name="solver_rlx" localSheetId="8" hidden="1">2</definedName>
    <definedName name="solver_rlx" localSheetId="2" hidden="1">2</definedName>
    <definedName name="solver_rlx" localSheetId="3" hidden="1">2</definedName>
    <definedName name="solver_rlx" localSheetId="1" hidden="1">2</definedName>
    <definedName name="solver_rlx" localSheetId="7" hidden="1">2</definedName>
    <definedName name="solver_rlx" localSheetId="6" hidden="1">2</definedName>
    <definedName name="solver_rlx" localSheetId="5" hidden="1">2</definedName>
    <definedName name="solver_rlx" localSheetId="4" hidden="1">2</definedName>
    <definedName name="solver_rlx" localSheetId="10" hidden="1">2</definedName>
    <definedName name="solver_rlx" localSheetId="9" hidden="1">2</definedName>
    <definedName name="solver_rlx" localSheetId="0" hidden="1">2</definedName>
    <definedName name="solver_rsd" localSheetId="8" hidden="1">0</definedName>
    <definedName name="solver_rsd" localSheetId="2" hidden="1">0</definedName>
    <definedName name="solver_rsd" localSheetId="3" hidden="1">0</definedName>
    <definedName name="solver_rsd" localSheetId="1" hidden="1">0</definedName>
    <definedName name="solver_rsd" localSheetId="7" hidden="1">0</definedName>
    <definedName name="solver_rsd" localSheetId="6" hidden="1">0</definedName>
    <definedName name="solver_rsd" localSheetId="5" hidden="1">0</definedName>
    <definedName name="solver_rsd" localSheetId="4" hidden="1">0</definedName>
    <definedName name="solver_rsd" localSheetId="10" hidden="1">0</definedName>
    <definedName name="solver_rsd" localSheetId="9" hidden="1">0</definedName>
    <definedName name="solver_rsd" localSheetId="0" hidden="1">0</definedName>
    <definedName name="solver_scl" localSheetId="8" hidden="1">1</definedName>
    <definedName name="solver_scl" localSheetId="2" hidden="1">1</definedName>
    <definedName name="solver_scl" localSheetId="3" hidden="1">1</definedName>
    <definedName name="solver_scl" localSheetId="1" hidden="1">1</definedName>
    <definedName name="solver_scl" localSheetId="7" hidden="1">1</definedName>
    <definedName name="solver_scl" localSheetId="6" hidden="1">1</definedName>
    <definedName name="solver_scl" localSheetId="5" hidden="1">1</definedName>
    <definedName name="solver_scl" localSheetId="4" hidden="1">1</definedName>
    <definedName name="solver_scl" localSheetId="10" hidden="1">1</definedName>
    <definedName name="solver_scl" localSheetId="9" hidden="1">1</definedName>
    <definedName name="solver_scl" localSheetId="0" hidden="1">1</definedName>
    <definedName name="solver_sho" localSheetId="8" hidden="1">2</definedName>
    <definedName name="solver_sho" localSheetId="2" hidden="1">2</definedName>
    <definedName name="solver_sho" localSheetId="3" hidden="1">2</definedName>
    <definedName name="solver_sho" localSheetId="1" hidden="1">2</definedName>
    <definedName name="solver_sho" localSheetId="7" hidden="1">2</definedName>
    <definedName name="solver_sho" localSheetId="6" hidden="1">2</definedName>
    <definedName name="solver_sho" localSheetId="5" hidden="1">2</definedName>
    <definedName name="solver_sho" localSheetId="4" hidden="1">2</definedName>
    <definedName name="solver_sho" localSheetId="10" hidden="1">2</definedName>
    <definedName name="solver_sho" localSheetId="9" hidden="1">2</definedName>
    <definedName name="solver_sho" localSheetId="0" hidden="1">2</definedName>
    <definedName name="solver_ssz" localSheetId="8" hidden="1">100</definedName>
    <definedName name="solver_ssz" localSheetId="2" hidden="1">100</definedName>
    <definedName name="solver_ssz" localSheetId="3" hidden="1">100</definedName>
    <definedName name="solver_ssz" localSheetId="1" hidden="1">100</definedName>
    <definedName name="solver_ssz" localSheetId="7" hidden="1">100</definedName>
    <definedName name="solver_ssz" localSheetId="6" hidden="1">100</definedName>
    <definedName name="solver_ssz" localSheetId="5" hidden="1">100</definedName>
    <definedName name="solver_ssz" localSheetId="4" hidden="1">100</definedName>
    <definedName name="solver_ssz" localSheetId="10" hidden="1">100</definedName>
    <definedName name="solver_ssz" localSheetId="9" hidden="1">100</definedName>
    <definedName name="solver_ssz" localSheetId="0" hidden="1">100</definedName>
    <definedName name="solver_tim" localSheetId="8" hidden="1">2147483647</definedName>
    <definedName name="solver_tim" localSheetId="2" hidden="1">2147483647</definedName>
    <definedName name="solver_tim" localSheetId="3" hidden="1">2147483647</definedName>
    <definedName name="solver_tim" localSheetId="1" hidden="1">2147483647</definedName>
    <definedName name="solver_tim" localSheetId="7" hidden="1">2147483647</definedName>
    <definedName name="solver_tim" localSheetId="6" hidden="1">2147483647</definedName>
    <definedName name="solver_tim" localSheetId="5" hidden="1">2147483647</definedName>
    <definedName name="solver_tim" localSheetId="4" hidden="1">2147483647</definedName>
    <definedName name="solver_tim" localSheetId="10" hidden="1">2147483647</definedName>
    <definedName name="solver_tim" localSheetId="9" hidden="1">2147483647</definedName>
    <definedName name="solver_tim" localSheetId="0" hidden="1">2147483647</definedName>
    <definedName name="solver_tol" localSheetId="8" hidden="1">0.01</definedName>
    <definedName name="solver_tol" localSheetId="2" hidden="1">0.01</definedName>
    <definedName name="solver_tol" localSheetId="3" hidden="1">0.01</definedName>
    <definedName name="solver_tol" localSheetId="1" hidden="1">0.01</definedName>
    <definedName name="solver_tol" localSheetId="7" hidden="1">0.01</definedName>
    <definedName name="solver_tol" localSheetId="6" hidden="1">0.01</definedName>
    <definedName name="solver_tol" localSheetId="5" hidden="1">0.01</definedName>
    <definedName name="solver_tol" localSheetId="4" hidden="1">0.01</definedName>
    <definedName name="solver_tol" localSheetId="10" hidden="1">0.01</definedName>
    <definedName name="solver_tol" localSheetId="9" hidden="1">0.01</definedName>
    <definedName name="solver_tol" localSheetId="0" hidden="1">0.01</definedName>
    <definedName name="solver_typ" localSheetId="8" hidden="1">2</definedName>
    <definedName name="solver_typ" localSheetId="2" hidden="1">2</definedName>
    <definedName name="solver_typ" localSheetId="3" hidden="1">2</definedName>
    <definedName name="solver_typ" localSheetId="1" hidden="1">2</definedName>
    <definedName name="solver_typ" localSheetId="7" hidden="1">2</definedName>
    <definedName name="solver_typ" localSheetId="6" hidden="1">2</definedName>
    <definedName name="solver_typ" localSheetId="5" hidden="1">2</definedName>
    <definedName name="solver_typ" localSheetId="4" hidden="1">2</definedName>
    <definedName name="solver_typ" localSheetId="10" hidden="1">2</definedName>
    <definedName name="solver_typ" localSheetId="9" hidden="1">2</definedName>
    <definedName name="solver_typ" localSheetId="0" hidden="1">2</definedName>
    <definedName name="solver_val" localSheetId="8" hidden="1">0</definedName>
    <definedName name="solver_val" localSheetId="2" hidden="1">0</definedName>
    <definedName name="solver_val" localSheetId="3" hidden="1">0</definedName>
    <definedName name="solver_val" localSheetId="1" hidden="1">0</definedName>
    <definedName name="solver_val" localSheetId="7" hidden="1">0</definedName>
    <definedName name="solver_val" localSheetId="6" hidden="1">0</definedName>
    <definedName name="solver_val" localSheetId="5" hidden="1">0</definedName>
    <definedName name="solver_val" localSheetId="4" hidden="1">0</definedName>
    <definedName name="solver_val" localSheetId="10" hidden="1">0</definedName>
    <definedName name="solver_val" localSheetId="9" hidden="1">0</definedName>
    <definedName name="solver_val" localSheetId="0" hidden="1">0</definedName>
    <definedName name="solver_ver" localSheetId="8" hidden="1">3</definedName>
    <definedName name="solver_ver" localSheetId="2" hidden="1">3</definedName>
    <definedName name="solver_ver" localSheetId="3" hidden="1">3</definedName>
    <definedName name="solver_ver" localSheetId="1" hidden="1">3</definedName>
    <definedName name="solver_ver" localSheetId="7" hidden="1">3</definedName>
    <definedName name="solver_ver" localSheetId="6" hidden="1">3</definedName>
    <definedName name="solver_ver" localSheetId="5" hidden="1">3</definedName>
    <definedName name="solver_ver" localSheetId="4" hidden="1">3</definedName>
    <definedName name="solver_ver" localSheetId="10" hidden="1">3</definedName>
    <definedName name="solver_ver" localSheetId="9" hidden="1">3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9" l="1"/>
  <c r="G15" i="19"/>
  <c r="G14" i="19"/>
  <c r="G13" i="19"/>
  <c r="G12" i="19"/>
  <c r="F7" i="19"/>
  <c r="E7" i="19"/>
  <c r="D7" i="19"/>
  <c r="C7" i="19"/>
  <c r="K19" i="18"/>
  <c r="K18" i="18"/>
  <c r="K17" i="18"/>
  <c r="K16" i="18"/>
  <c r="K15" i="18"/>
  <c r="K14" i="18"/>
  <c r="K13" i="18"/>
  <c r="K12" i="18"/>
  <c r="J7" i="18"/>
  <c r="I7" i="18"/>
  <c r="H7" i="18"/>
  <c r="G7" i="18"/>
  <c r="F7" i="18"/>
  <c r="E7" i="18"/>
  <c r="D7" i="18"/>
  <c r="C7" i="18"/>
  <c r="F12" i="17"/>
  <c r="F11" i="17"/>
  <c r="G10" i="17"/>
  <c r="F10" i="17"/>
  <c r="E6" i="17"/>
  <c r="D6" i="17"/>
  <c r="C6" i="17"/>
  <c r="F10" i="5"/>
  <c r="H18" i="16"/>
  <c r="H17" i="16"/>
  <c r="H16" i="16"/>
  <c r="H15" i="16"/>
  <c r="H14" i="16"/>
  <c r="I13" i="16"/>
  <c r="H13" i="16"/>
  <c r="I12" i="16"/>
  <c r="H12" i="16"/>
  <c r="I11" i="16"/>
  <c r="H11" i="16"/>
  <c r="H10" i="16"/>
  <c r="G6" i="16"/>
  <c r="F6" i="16"/>
  <c r="E6" i="16"/>
  <c r="D6" i="16"/>
  <c r="C6" i="16"/>
  <c r="G7" i="19" l="1"/>
  <c r="K7" i="18"/>
  <c r="F6" i="17"/>
  <c r="H6" i="16"/>
  <c r="G13" i="12"/>
  <c r="G14" i="12"/>
  <c r="G15" i="12"/>
  <c r="G16" i="12"/>
  <c r="G12" i="12"/>
  <c r="D7" i="12"/>
  <c r="E7" i="12"/>
  <c r="F7" i="12"/>
  <c r="C7" i="12"/>
  <c r="K17" i="10"/>
  <c r="K18" i="10"/>
  <c r="K19" i="10"/>
  <c r="K16" i="10"/>
  <c r="K13" i="10"/>
  <c r="K14" i="10"/>
  <c r="K15" i="10"/>
  <c r="K12" i="10"/>
  <c r="F7" i="10"/>
  <c r="E7" i="10"/>
  <c r="D7" i="10"/>
  <c r="C7" i="10"/>
  <c r="J7" i="10"/>
  <c r="I7" i="10"/>
  <c r="H7" i="10"/>
  <c r="G7" i="10"/>
  <c r="G12" i="8"/>
  <c r="G13" i="8"/>
  <c r="G14" i="8"/>
  <c r="G11" i="8"/>
  <c r="F6" i="8"/>
  <c r="E6" i="8"/>
  <c r="D6" i="8"/>
  <c r="C6" i="8"/>
  <c r="G7" i="12" l="1"/>
  <c r="K7" i="10"/>
  <c r="G6" i="8"/>
  <c r="F13" i="5"/>
  <c r="F11" i="5"/>
  <c r="F12" i="5"/>
  <c r="G11" i="5" s="1"/>
  <c r="G10" i="5"/>
  <c r="E6" i="5"/>
  <c r="D6" i="5"/>
  <c r="C6" i="5"/>
  <c r="H11" i="3"/>
  <c r="H12" i="3"/>
  <c r="H13" i="3"/>
  <c r="H14" i="3"/>
  <c r="H15" i="3"/>
  <c r="H16" i="3"/>
  <c r="H17" i="3"/>
  <c r="H18" i="3"/>
  <c r="H10" i="3"/>
  <c r="I13" i="3"/>
  <c r="I12" i="3"/>
  <c r="I11" i="3"/>
  <c r="D6" i="3"/>
  <c r="E6" i="3"/>
  <c r="F6" i="3"/>
  <c r="G6" i="3"/>
  <c r="C6" i="3"/>
  <c r="G11" i="2"/>
  <c r="G12" i="2"/>
  <c r="G13" i="2"/>
  <c r="G10" i="2"/>
  <c r="D6" i="2"/>
  <c r="E6" i="2"/>
  <c r="F6" i="2"/>
  <c r="C6" i="2"/>
  <c r="F12" i="1"/>
  <c r="F13" i="1"/>
  <c r="F14" i="1"/>
  <c r="F15" i="1"/>
  <c r="F11" i="1"/>
  <c r="D6" i="1"/>
  <c r="E6" i="1"/>
  <c r="C6" i="1"/>
  <c r="F6" i="5" l="1"/>
  <c r="F6" i="1"/>
  <c r="H6" i="3"/>
  <c r="G6" i="2"/>
</calcChain>
</file>

<file path=xl/sharedStrings.xml><?xml version="1.0" encoding="utf-8"?>
<sst xmlns="http://schemas.openxmlformats.org/spreadsheetml/2006/main" count="261" uniqueCount="87">
  <si>
    <t>B</t>
  </si>
  <si>
    <t>C</t>
  </si>
  <si>
    <t>D</t>
  </si>
  <si>
    <t>E</t>
  </si>
  <si>
    <t>A</t>
  </si>
  <si>
    <t>MÁXIMO</t>
  </si>
  <si>
    <t>IGUAL</t>
  </si>
  <si>
    <t>MILHO</t>
  </si>
  <si>
    <t>ALFAFA</t>
  </si>
  <si>
    <t>SILAGEM</t>
  </si>
  <si>
    <t>ALIMENTOS</t>
  </si>
  <si>
    <t>QUANTIDADE A SER UTILIZADA</t>
  </si>
  <si>
    <t>CUSTO UNITÁRIO</t>
  </si>
  <si>
    <t>CUSTO TOTAL DA RAÇÃO</t>
  </si>
  <si>
    <t>CUSTO TOTAL POR ALIMENTO</t>
  </si>
  <si>
    <t>FUNÇÃO OBJETIVO</t>
  </si>
  <si>
    <t>NUTRIENTE A</t>
  </si>
  <si>
    <t>NUTRIENTE B</t>
  </si>
  <si>
    <t>NUTRIENTE C</t>
  </si>
  <si>
    <t>NUTRIENTE D</t>
  </si>
  <si>
    <t>QUANTIDADE TOTAL DE NUTRIENTES</t>
  </si>
  <si>
    <t>RESTRIÇÕES</t>
  </si>
  <si>
    <t>MÍNIMO</t>
  </si>
  <si>
    <t>QUANTIDADE UTILIZADA</t>
  </si>
  <si>
    <t>RESTRIÇÕES IMPOSTAS</t>
  </si>
  <si>
    <t>LEITE</t>
  </si>
  <si>
    <t>ARROZ</t>
  </si>
  <si>
    <t>FEIJÃO</t>
  </si>
  <si>
    <t>CARNE</t>
  </si>
  <si>
    <t>CUSTO TOTAL DA DIETA</t>
  </si>
  <si>
    <t>VITAMINA A</t>
  </si>
  <si>
    <t>VITAMINA B</t>
  </si>
  <si>
    <t>VITAMINA C</t>
  </si>
  <si>
    <t>VITAMINA D</t>
  </si>
  <si>
    <t>EXIGÊNCIA MÍNIMA</t>
  </si>
  <si>
    <t>BEBIDAS</t>
  </si>
  <si>
    <t>CUSTO TOTAL POR BEBIDA</t>
  </si>
  <si>
    <t>CUSTO TOTAL DA COMPOSIÇÃO</t>
  </si>
  <si>
    <t>RESTRIÇÃO IMPOSTA</t>
  </si>
  <si>
    <t>QUANTIDADE TOTAL A SER PRODUZIDA</t>
  </si>
  <si>
    <t>QUANTIDADE MÍNIMA DE SUCO DE LARANJA</t>
  </si>
  <si>
    <t>QUANTIDADE MÍNIMA DE SUCO DE UVA</t>
  </si>
  <si>
    <t>QUANTIDADE MÍNIMA DE SUCO DE TANGERINA</t>
  </si>
  <si>
    <t>QUANTIDADE MÁXIMA DE BEBIDA A ESTOCADA</t>
  </si>
  <si>
    <t>QUANTIDADE MÁXIMA DE BEBIDA B ESTOCADA</t>
  </si>
  <si>
    <t>QUANTIDADE MÁXIMA DE BEBIDA C ESTOCADA</t>
  </si>
  <si>
    <t>QUANTIDADE MÁXIMA DE BEBIDA D ESTOCADA</t>
  </si>
  <si>
    <t>QUANTIDADE MÁXIMA DE BEBIDA E ESTOCADA</t>
  </si>
  <si>
    <t>ELEMENTOS</t>
  </si>
  <si>
    <t>QUANTIDADE DE MATÉRIA FIBROSA</t>
  </si>
  <si>
    <t>QUANTIDADE DE ÓLEO</t>
  </si>
  <si>
    <t>QUANTIDADE DE PROTEÍNA</t>
  </si>
  <si>
    <t>QUANTIDADE TODO DE PRODUTO A SER PRODUZIDA</t>
  </si>
  <si>
    <t>% MÁXIMA</t>
  </si>
  <si>
    <t>QUANTIDADE IGUAL</t>
  </si>
  <si>
    <t>OBSERVAÇÃO: Na célula G13 é calculada a quantidade total de proteina que o produto alimentar conterá. Já na célula G12 está calculada a quantidade total de óleo. A célula H12 contém o valor da célula G13 multiplicado por 2 ou seja, duas vezes a quantidade de proteína que é a restrição para a quantidade de óleo.</t>
  </si>
  <si>
    <t>Nessa planilha o cálculo foi feito utilizando as restrições diretamente no solver, na planilha anterior foi determinado primeiro o modelo matemático. Evidentemente qualquer uma das soluções é válida.</t>
  </si>
  <si>
    <t>Nessa planilha o cálculo foi feito utilizando-se os coeficinetes do modelo matemático (resolvido em sala de aula). Na próxima planilha é apresentado um cálculo utilizando-se diretamente as ferramentas do Excel. Evidentemente qualquer uma das soluções é válida.</t>
  </si>
  <si>
    <t>QUANTIDADE DE ÓLEO VERSUS PROTEÍNA</t>
  </si>
  <si>
    <t>PRODUTOS BÁSICOS</t>
  </si>
  <si>
    <t>CUSTO TOTAL POR ELEMENTO</t>
  </si>
  <si>
    <t>CUSTO TOTAL POR PRODUTO BÁSICO</t>
  </si>
  <si>
    <t>CUSTO TOTAL DO PRODUTO ALIMENTAR</t>
  </si>
  <si>
    <t>CUSTO TOTAL DA GASOLINA</t>
  </si>
  <si>
    <t>RESTRITO À</t>
  </si>
  <si>
    <t>PRODUTOS</t>
  </si>
  <si>
    <t>PARA A GASOLINA DE 18 CENTAVOS</t>
  </si>
  <si>
    <t>PARA A GASOLINA DE 21 CENTAVOS</t>
  </si>
  <si>
    <t>TOTAL A SER PRODUZIDO</t>
  </si>
  <si>
    <t>QUANTIDADE DE PRODUTO A A SER USADA</t>
  </si>
  <si>
    <t>QUANTIDADE DE PRODUTO B A SER USADA</t>
  </si>
  <si>
    <t>QUANTIDADE DE PRODUTO C A SER USADA</t>
  </si>
  <si>
    <t>TOTAL A SER PRODUZIDO (GASOLINA DE 18)</t>
  </si>
  <si>
    <t>TOTAL A SER PRODUZIDO (GASOLINA DE 21)</t>
  </si>
  <si>
    <t>CUSTO TOTAL DAS GASOLINAS</t>
  </si>
  <si>
    <t>XYZ</t>
  </si>
  <si>
    <t>WKZ</t>
  </si>
  <si>
    <t>PARA PRODUTO ABC</t>
  </si>
  <si>
    <t>PARA PRODUTO MNO</t>
  </si>
  <si>
    <t>CUSTO TOTAL POR COMPONENTE</t>
  </si>
  <si>
    <t>COMPONENTE</t>
  </si>
  <si>
    <t>CUSTO TOTAL DOS PRODUTOS QUÍMICOS</t>
  </si>
  <si>
    <t>VENDAS TOTAIS DO PRODUTO ABC</t>
  </si>
  <si>
    <t>VENDAS TOTAIS DO PRODUTO MNO</t>
  </si>
  <si>
    <t>COMPRAS DO COMPONENTE XYZ</t>
  </si>
  <si>
    <t>PROPORÇÃO DOS COMPONENTES NO PRODUTO ABC</t>
  </si>
  <si>
    <t>PROPORÇÃO DOS COMPONENTES NO PRODUTO MNO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</si>
</sst>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[$$-409]* #,##0.00_ ;_-[$$-409]* \-#,##0.00\ ;_-[$$-409]* &quot;-&quot;??_ ;_-@_ "/>
    <numFmt numFmtId="165" formatCode="_-[$$-409]* #,##0.0000_ ;_-[$$-409]* \-#,##0.0000\ ;_-[$$-409]* &quot;-&quot;????_ ;_-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2" fillId="0" borderId="7" xfId="0" applyFont="1" applyBorder="1"/>
    <xf numFmtId="0" fontId="0" fillId="0" borderId="7" xfId="0" applyBorder="1"/>
    <xf numFmtId="44" fontId="0" fillId="0" borderId="7" xfId="1" applyFont="1" applyBorder="1" applyAlignment="1">
      <alignment horizontal="center"/>
    </xf>
    <xf numFmtId="0" fontId="2" fillId="0" borderId="12" xfId="0" applyFont="1" applyBorder="1"/>
    <xf numFmtId="0" fontId="2" fillId="0" borderId="15" xfId="0" applyFont="1" applyBorder="1"/>
    <xf numFmtId="0" fontId="2" fillId="0" borderId="17" xfId="0" applyFont="1" applyBorder="1"/>
    <xf numFmtId="0" fontId="0" fillId="0" borderId="6" xfId="0" applyBorder="1"/>
    <xf numFmtId="44" fontId="0" fillId="0" borderId="6" xfId="1" applyFont="1" applyBorder="1" applyAlignment="1">
      <alignment horizontal="center"/>
    </xf>
    <xf numFmtId="44" fontId="0" fillId="0" borderId="6" xfId="1" applyFont="1" applyBorder="1"/>
    <xf numFmtId="0" fontId="0" fillId="0" borderId="7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0" xfId="0" applyFont="1" applyBorder="1"/>
    <xf numFmtId="0" fontId="0" fillId="2" borderId="7" xfId="0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2" fillId="0" borderId="6" xfId="0" applyFont="1" applyBorder="1"/>
    <xf numFmtId="0" fontId="0" fillId="0" borderId="29" xfId="0" applyBorder="1"/>
    <xf numFmtId="1" fontId="0" fillId="0" borderId="1" xfId="2" applyNumberFormat="1" applyFont="1" applyBorder="1" applyAlignment="1">
      <alignment horizontal="center"/>
    </xf>
    <xf numFmtId="0" fontId="2" fillId="0" borderId="29" xfId="0" applyFont="1" applyBorder="1"/>
    <xf numFmtId="0" fontId="2" fillId="0" borderId="29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64" fontId="0" fillId="0" borderId="1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18" xfId="1" applyNumberFormat="1" applyFont="1" applyBorder="1" applyAlignment="1">
      <alignment horizontal="center"/>
    </xf>
    <xf numFmtId="164" fontId="0" fillId="2" borderId="22" xfId="1" applyNumberFormat="1" applyFont="1" applyFill="1" applyBorder="1" applyAlignment="1">
      <alignment horizontal="center"/>
    </xf>
    <xf numFmtId="164" fontId="0" fillId="2" borderId="22" xfId="1" applyNumberFormat="1" applyFont="1" applyFill="1" applyBorder="1"/>
    <xf numFmtId="164" fontId="0" fillId="0" borderId="1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7" xfId="1" applyNumberFormat="1" applyFont="1" applyBorder="1"/>
    <xf numFmtId="0" fontId="0" fillId="0" borderId="1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44" fontId="0" fillId="0" borderId="5" xfId="1" applyFont="1" applyFill="1" applyBorder="1"/>
    <xf numFmtId="0" fontId="0" fillId="0" borderId="5" xfId="0" applyFill="1" applyBorder="1"/>
    <xf numFmtId="9" fontId="0" fillId="0" borderId="7" xfId="2" applyFont="1" applyBorder="1" applyAlignment="1">
      <alignment horizontal="center"/>
    </xf>
    <xf numFmtId="1" fontId="0" fillId="0" borderId="7" xfId="0" applyNumberFormat="1" applyBorder="1"/>
    <xf numFmtId="0" fontId="0" fillId="0" borderId="2" xfId="0" applyFill="1" applyBorder="1"/>
    <xf numFmtId="0" fontId="0" fillId="0" borderId="4" xfId="0" applyFill="1" applyBorder="1"/>
    <xf numFmtId="1" fontId="0" fillId="0" borderId="18" xfId="2" applyNumberFormat="1" applyFon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 applyAlignment="1">
      <alignment vertical="center" wrapText="1"/>
    </xf>
    <xf numFmtId="2" fontId="0" fillId="0" borderId="1" xfId="2" applyNumberFormat="1" applyFont="1" applyBorder="1" applyAlignment="1">
      <alignment horizontal="center"/>
    </xf>
    <xf numFmtId="0" fontId="2" fillId="0" borderId="31" xfId="0" applyFont="1" applyBorder="1"/>
    <xf numFmtId="0" fontId="2" fillId="0" borderId="39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9" fontId="0" fillId="0" borderId="16" xfId="2" applyFont="1" applyBorder="1" applyAlignment="1">
      <alignment horizontal="center"/>
    </xf>
    <xf numFmtId="9" fontId="0" fillId="0" borderId="18" xfId="2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/>
    <xf numFmtId="165" fontId="0" fillId="2" borderId="1" xfId="1" applyNumberFormat="1" applyFon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2" fontId="0" fillId="0" borderId="18" xfId="2" applyNumberFormat="1" applyFont="1" applyBorder="1" applyAlignment="1">
      <alignment horizontal="center"/>
    </xf>
    <xf numFmtId="165" fontId="0" fillId="0" borderId="5" xfId="1" applyNumberFormat="1" applyFont="1" applyFill="1" applyBorder="1" applyAlignment="1">
      <alignment horizontal="center"/>
    </xf>
    <xf numFmtId="0" fontId="0" fillId="0" borderId="0" xfId="0" applyBorder="1"/>
    <xf numFmtId="1" fontId="0" fillId="0" borderId="13" xfId="2" applyNumberFormat="1" applyFon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44" fontId="2" fillId="0" borderId="13" xfId="1" applyFont="1" applyBorder="1" applyAlignment="1">
      <alignment horizontal="center" vertical="center" wrapText="1"/>
    </xf>
    <xf numFmtId="44" fontId="2" fillId="0" borderId="18" xfId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0" fillId="5" borderId="36" xfId="0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38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7" xfId="0" applyBorder="1" applyAlignment="1">
      <alignment horizontal="center"/>
    </xf>
    <xf numFmtId="0" fontId="2" fillId="0" borderId="1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/>
  </sheetViews>
  <sheetFormatPr defaultRowHeight="15" x14ac:dyDescent="0.25"/>
  <cols>
    <col min="1" max="1" width="3.28515625" style="1" customWidth="1"/>
    <col min="2" max="2" width="33.5703125" style="1" bestFit="1" customWidth="1"/>
    <col min="3" max="5" width="9.140625" style="5"/>
    <col min="6" max="6" width="14.7109375" style="1" customWidth="1"/>
    <col min="7" max="16384" width="9.140625" style="1"/>
  </cols>
  <sheetData>
    <row r="1" spans="1:10" ht="15.75" thickBot="1" x14ac:dyDescent="0.3">
      <c r="B1" s="8"/>
      <c r="C1" s="9"/>
      <c r="D1" s="9"/>
      <c r="E1" s="9"/>
      <c r="F1" s="8"/>
    </row>
    <row r="2" spans="1:10" ht="15.75" thickBot="1" x14ac:dyDescent="0.3">
      <c r="A2" s="6"/>
      <c r="B2" s="104" t="s">
        <v>15</v>
      </c>
      <c r="C2" s="105"/>
      <c r="D2" s="105"/>
      <c r="E2" s="105"/>
      <c r="F2" s="106"/>
      <c r="G2" s="7"/>
    </row>
    <row r="3" spans="1:10" ht="15.75" thickBot="1" x14ac:dyDescent="0.3">
      <c r="A3" s="6"/>
      <c r="B3" s="33" t="s">
        <v>10</v>
      </c>
      <c r="C3" s="34" t="s">
        <v>7</v>
      </c>
      <c r="D3" s="34" t="s">
        <v>8</v>
      </c>
      <c r="E3" s="35" t="s">
        <v>9</v>
      </c>
      <c r="F3" s="101" t="s">
        <v>13</v>
      </c>
      <c r="G3" s="7"/>
    </row>
    <row r="4" spans="1:10" x14ac:dyDescent="0.25">
      <c r="A4" s="6"/>
      <c r="B4" s="31" t="s">
        <v>11</v>
      </c>
      <c r="C4" s="32">
        <v>0</v>
      </c>
      <c r="D4" s="32">
        <v>0.7999999999999996</v>
      </c>
      <c r="E4" s="36">
        <v>0.20000000000000043</v>
      </c>
      <c r="F4" s="102"/>
      <c r="G4" s="7"/>
    </row>
    <row r="5" spans="1:10" ht="15.75" thickBot="1" x14ac:dyDescent="0.3">
      <c r="A5" s="6"/>
      <c r="B5" s="14" t="s">
        <v>12</v>
      </c>
      <c r="C5" s="51">
        <v>0.5</v>
      </c>
      <c r="D5" s="51">
        <v>0.2</v>
      </c>
      <c r="E5" s="52">
        <v>0.1</v>
      </c>
      <c r="F5" s="103"/>
      <c r="G5" s="7"/>
    </row>
    <row r="6" spans="1:10" ht="15.75" thickBot="1" x14ac:dyDescent="0.3">
      <c r="A6" s="6"/>
      <c r="B6" s="15" t="s">
        <v>14</v>
      </c>
      <c r="C6" s="53">
        <f>C5*C4</f>
        <v>0</v>
      </c>
      <c r="D6" s="53">
        <f t="shared" ref="D6:E6" si="0">D5*D4</f>
        <v>0.15999999999999992</v>
      </c>
      <c r="E6" s="53">
        <f t="shared" si="0"/>
        <v>2.0000000000000046E-2</v>
      </c>
      <c r="F6" s="55">
        <f>SUM(C6:E6)</f>
        <v>0.17999999999999997</v>
      </c>
      <c r="G6" s="7"/>
    </row>
    <row r="7" spans="1:10" ht="15.75" thickBot="1" x14ac:dyDescent="0.3">
      <c r="B7" s="16"/>
      <c r="C7" s="17"/>
      <c r="D7" s="17"/>
      <c r="E7" s="17"/>
      <c r="F7" s="18"/>
      <c r="G7" s="8"/>
      <c r="H7" s="8"/>
      <c r="I7" s="8"/>
    </row>
    <row r="8" spans="1:10" ht="15.75" thickBot="1" x14ac:dyDescent="0.3">
      <c r="A8" s="6"/>
      <c r="B8" s="115" t="s">
        <v>21</v>
      </c>
      <c r="C8" s="116"/>
      <c r="D8" s="116"/>
      <c r="E8" s="116"/>
      <c r="F8" s="116"/>
      <c r="G8" s="116"/>
      <c r="H8" s="116"/>
      <c r="I8" s="117"/>
      <c r="J8" s="7"/>
    </row>
    <row r="9" spans="1:10" x14ac:dyDescent="0.25">
      <c r="A9" s="6"/>
      <c r="B9" s="113" t="s">
        <v>10</v>
      </c>
      <c r="C9" s="111" t="s">
        <v>7</v>
      </c>
      <c r="D9" s="111" t="s">
        <v>8</v>
      </c>
      <c r="E9" s="111" t="s">
        <v>9</v>
      </c>
      <c r="F9" s="109" t="s">
        <v>23</v>
      </c>
      <c r="G9" s="107" t="s">
        <v>24</v>
      </c>
      <c r="H9" s="107"/>
      <c r="I9" s="108"/>
      <c r="J9" s="7"/>
    </row>
    <row r="10" spans="1:10" ht="15.75" thickBot="1" x14ac:dyDescent="0.3">
      <c r="A10" s="6"/>
      <c r="B10" s="114"/>
      <c r="C10" s="112"/>
      <c r="D10" s="112"/>
      <c r="E10" s="112"/>
      <c r="F10" s="110"/>
      <c r="G10" s="21" t="s">
        <v>22</v>
      </c>
      <c r="H10" s="21" t="s">
        <v>5</v>
      </c>
      <c r="I10" s="22" t="s">
        <v>6</v>
      </c>
      <c r="J10" s="7"/>
    </row>
    <row r="11" spans="1:10" x14ac:dyDescent="0.25">
      <c r="A11" s="6"/>
      <c r="B11" s="23" t="s">
        <v>16</v>
      </c>
      <c r="C11" s="24">
        <v>0.1</v>
      </c>
      <c r="D11" s="24">
        <v>0.2</v>
      </c>
      <c r="E11" s="24">
        <v>0.1</v>
      </c>
      <c r="F11" s="24">
        <f>C11*$C$4+D11*$D$4+E11*$E$4</f>
        <v>0.17999999999999997</v>
      </c>
      <c r="G11" s="24">
        <v>0.12</v>
      </c>
      <c r="H11" s="24"/>
      <c r="I11" s="25"/>
      <c r="J11" s="7"/>
    </row>
    <row r="12" spans="1:10" x14ac:dyDescent="0.25">
      <c r="A12" s="6"/>
      <c r="B12" s="26" t="s">
        <v>17</v>
      </c>
      <c r="C12" s="5">
        <v>0.4</v>
      </c>
      <c r="D12" s="5">
        <v>0.4</v>
      </c>
      <c r="E12" s="5">
        <v>0.3</v>
      </c>
      <c r="F12" s="5">
        <f>C12*$C$4+D12*$D$4+E12*$E$4</f>
        <v>0.37999999999999995</v>
      </c>
      <c r="G12" s="5">
        <v>0.36</v>
      </c>
      <c r="H12" s="5"/>
      <c r="I12" s="27"/>
      <c r="J12" s="7"/>
    </row>
    <row r="13" spans="1:10" x14ac:dyDescent="0.25">
      <c r="A13" s="6"/>
      <c r="B13" s="26" t="s">
        <v>18</v>
      </c>
      <c r="C13" s="5">
        <v>0.2</v>
      </c>
      <c r="D13" s="5">
        <v>0.2</v>
      </c>
      <c r="E13" s="5">
        <v>0.1</v>
      </c>
      <c r="F13" s="5">
        <f>C13*$C$4+D13*$D$4+E13*$E$4</f>
        <v>0.17999999999999997</v>
      </c>
      <c r="G13" s="5"/>
      <c r="H13" s="5">
        <v>0.36</v>
      </c>
      <c r="I13" s="27"/>
      <c r="J13" s="7"/>
    </row>
    <row r="14" spans="1:10" x14ac:dyDescent="0.25">
      <c r="A14" s="6"/>
      <c r="B14" s="26" t="s">
        <v>19</v>
      </c>
      <c r="C14" s="5">
        <v>0.1</v>
      </c>
      <c r="D14" s="5">
        <v>0.2</v>
      </c>
      <c r="E14" s="5">
        <v>0.1</v>
      </c>
      <c r="F14" s="5">
        <f>C14*$C$4+D14*$D$4+E14*$E$4</f>
        <v>0.17999999999999997</v>
      </c>
      <c r="G14" s="5"/>
      <c r="H14" s="5"/>
      <c r="I14" s="27">
        <v>0.18</v>
      </c>
      <c r="J14" s="7"/>
    </row>
    <row r="15" spans="1:10" ht="15.75" thickBot="1" x14ac:dyDescent="0.3">
      <c r="A15" s="6"/>
      <c r="B15" s="28" t="s">
        <v>20</v>
      </c>
      <c r="C15" s="29">
        <v>1</v>
      </c>
      <c r="D15" s="29">
        <v>1</v>
      </c>
      <c r="E15" s="29">
        <v>1</v>
      </c>
      <c r="F15" s="29">
        <f>C15*$C$4+D15*$D$4+E15*$E$4</f>
        <v>1</v>
      </c>
      <c r="G15" s="29"/>
      <c r="H15" s="29"/>
      <c r="I15" s="30">
        <v>1</v>
      </c>
      <c r="J15" s="7"/>
    </row>
    <row r="16" spans="1:10" x14ac:dyDescent="0.25">
      <c r="B16" s="11"/>
      <c r="C16" s="19"/>
      <c r="D16" s="19"/>
      <c r="E16" s="19"/>
      <c r="F16" s="11"/>
      <c r="G16" s="11"/>
      <c r="H16" s="11"/>
      <c r="I16" s="11"/>
    </row>
  </sheetData>
  <mergeCells count="9">
    <mergeCell ref="F3:F5"/>
    <mergeCell ref="B2:F2"/>
    <mergeCell ref="G9:I9"/>
    <mergeCell ref="F9:F10"/>
    <mergeCell ref="C9:C10"/>
    <mergeCell ref="D9:D10"/>
    <mergeCell ref="E9:E10"/>
    <mergeCell ref="B9:B10"/>
    <mergeCell ref="B8:I8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K7" sqref="K7"/>
    </sheetView>
  </sheetViews>
  <sheetFormatPr defaultRowHeight="15" x14ac:dyDescent="0.25"/>
  <cols>
    <col min="1" max="1" width="3.7109375" style="1" customWidth="1"/>
    <col min="2" max="2" width="48.28515625" style="1" bestFit="1" customWidth="1"/>
    <col min="3" max="3" width="14" style="1" bestFit="1" customWidth="1"/>
    <col min="4" max="6" width="12.28515625" style="1" bestFit="1" customWidth="1"/>
    <col min="7" max="7" width="14" style="1" bestFit="1" customWidth="1"/>
    <col min="8" max="16384" width="9.140625" style="1"/>
  </cols>
  <sheetData>
    <row r="1" spans="1:10" ht="15.75" thickBot="1" x14ac:dyDescent="0.3">
      <c r="B1" s="93"/>
      <c r="C1" s="93"/>
      <c r="D1" s="93"/>
      <c r="E1" s="93"/>
      <c r="F1" s="93"/>
      <c r="G1" s="93"/>
    </row>
    <row r="2" spans="1:10" ht="15.75" thickBot="1" x14ac:dyDescent="0.3">
      <c r="A2" s="6"/>
      <c r="B2" s="157" t="s">
        <v>15</v>
      </c>
      <c r="C2" s="158"/>
      <c r="D2" s="158"/>
      <c r="E2" s="158"/>
      <c r="F2" s="158"/>
      <c r="G2" s="159"/>
      <c r="H2" s="7"/>
    </row>
    <row r="3" spans="1:10" x14ac:dyDescent="0.25">
      <c r="A3" s="6"/>
      <c r="B3" s="162" t="s">
        <v>80</v>
      </c>
      <c r="C3" s="20" t="s">
        <v>75</v>
      </c>
      <c r="D3" s="20" t="s">
        <v>76</v>
      </c>
      <c r="E3" s="20" t="s">
        <v>75</v>
      </c>
      <c r="F3" s="77" t="s">
        <v>76</v>
      </c>
      <c r="G3" s="101" t="s">
        <v>81</v>
      </c>
      <c r="H3" s="7"/>
    </row>
    <row r="4" spans="1:10" ht="15.75" thickBot="1" x14ac:dyDescent="0.3">
      <c r="A4" s="6"/>
      <c r="B4" s="163"/>
      <c r="C4" s="160" t="s">
        <v>77</v>
      </c>
      <c r="D4" s="160"/>
      <c r="E4" s="160" t="s">
        <v>78</v>
      </c>
      <c r="F4" s="161"/>
      <c r="G4" s="102"/>
      <c r="H4" s="7"/>
    </row>
    <row r="5" spans="1:10" x14ac:dyDescent="0.25">
      <c r="A5" s="6"/>
      <c r="B5" s="31" t="s">
        <v>11</v>
      </c>
      <c r="C5" s="32">
        <v>4083.3333333333326</v>
      </c>
      <c r="D5" s="32">
        <v>2916.6666666666656</v>
      </c>
      <c r="E5" s="32">
        <v>1066.6666666666665</v>
      </c>
      <c r="F5" s="36">
        <v>2133.333333333333</v>
      </c>
      <c r="G5" s="102"/>
      <c r="H5" s="7"/>
    </row>
    <row r="6" spans="1:10" ht="15.75" thickBot="1" x14ac:dyDescent="0.3">
      <c r="A6" s="6"/>
      <c r="B6" s="14" t="s">
        <v>12</v>
      </c>
      <c r="C6" s="51">
        <v>400</v>
      </c>
      <c r="D6" s="51">
        <v>200</v>
      </c>
      <c r="E6" s="51">
        <v>400</v>
      </c>
      <c r="F6" s="52">
        <v>200</v>
      </c>
      <c r="G6" s="103"/>
      <c r="H6" s="7"/>
    </row>
    <row r="7" spans="1:10" ht="15.75" thickBot="1" x14ac:dyDescent="0.3">
      <c r="A7" s="6"/>
      <c r="B7" s="15" t="s">
        <v>79</v>
      </c>
      <c r="C7" s="53">
        <f>C6*C5</f>
        <v>1633333.333333333</v>
      </c>
      <c r="D7" s="53">
        <f t="shared" ref="D7:F7" si="0">D6*D5</f>
        <v>583333.33333333314</v>
      </c>
      <c r="E7" s="53">
        <f t="shared" si="0"/>
        <v>426666.66666666663</v>
      </c>
      <c r="F7" s="53">
        <f t="shared" si="0"/>
        <v>426666.66666666663</v>
      </c>
      <c r="G7" s="55">
        <f>SUM(C7:F7)</f>
        <v>3069999.9999999991</v>
      </c>
      <c r="H7" s="7"/>
    </row>
    <row r="8" spans="1:10" ht="15.75" thickBot="1" x14ac:dyDescent="0.3">
      <c r="B8" s="76"/>
      <c r="C8" s="59"/>
      <c r="D8" s="59"/>
      <c r="E8" s="59"/>
      <c r="F8" s="59"/>
      <c r="G8" s="59"/>
    </row>
    <row r="9" spans="1:10" ht="15.75" thickBot="1" x14ac:dyDescent="0.3">
      <c r="B9" s="118" t="s">
        <v>21</v>
      </c>
      <c r="C9" s="119"/>
      <c r="D9" s="119"/>
      <c r="E9" s="119"/>
      <c r="F9" s="119"/>
      <c r="G9" s="119"/>
      <c r="H9" s="119"/>
      <c r="I9" s="119"/>
    </row>
    <row r="10" spans="1:10" x14ac:dyDescent="0.25">
      <c r="B10" s="135" t="s">
        <v>59</v>
      </c>
      <c r="C10" s="133">
        <v>1</v>
      </c>
      <c r="D10" s="133">
        <v>2</v>
      </c>
      <c r="E10" s="133">
        <v>3</v>
      </c>
      <c r="F10" s="133">
        <v>4</v>
      </c>
      <c r="G10" s="133" t="s">
        <v>23</v>
      </c>
      <c r="H10" s="137" t="s">
        <v>64</v>
      </c>
      <c r="I10" s="138"/>
    </row>
    <row r="11" spans="1:10" ht="15.75" thickBot="1" x14ac:dyDescent="0.3">
      <c r="B11" s="136"/>
      <c r="C11" s="134"/>
      <c r="D11" s="134"/>
      <c r="E11" s="134"/>
      <c r="F11" s="134"/>
      <c r="G11" s="134"/>
      <c r="H11" s="82" t="s">
        <v>22</v>
      </c>
      <c r="I11" s="82" t="s">
        <v>6</v>
      </c>
    </row>
    <row r="12" spans="1:10" x14ac:dyDescent="0.25">
      <c r="A12" s="6"/>
      <c r="B12" s="13" t="s">
        <v>82</v>
      </c>
      <c r="C12" s="94">
        <v>1</v>
      </c>
      <c r="D12" s="94">
        <v>1</v>
      </c>
      <c r="E12" s="94"/>
      <c r="F12" s="94"/>
      <c r="G12" s="95">
        <f>C12*$C$5+D12*$D$5+E12*$E$5+F12*$F$5</f>
        <v>6999.9999999999982</v>
      </c>
      <c r="H12" s="95">
        <v>7000</v>
      </c>
      <c r="I12" s="96"/>
      <c r="J12" s="7"/>
    </row>
    <row r="13" spans="1:10" x14ac:dyDescent="0.25">
      <c r="A13" s="6"/>
      <c r="B13" s="14" t="s">
        <v>83</v>
      </c>
      <c r="C13" s="46"/>
      <c r="D13" s="46"/>
      <c r="E13" s="46">
        <v>1</v>
      </c>
      <c r="F13" s="46">
        <v>1</v>
      </c>
      <c r="G13" s="97">
        <f t="shared" ref="G13:G16" si="1">C13*$C$5+D13*$D$5+E13*$E$5+F13*$F$5</f>
        <v>3199.9999999999995</v>
      </c>
      <c r="H13" s="97">
        <v>3200</v>
      </c>
      <c r="I13" s="98"/>
      <c r="J13" s="7"/>
    </row>
    <row r="14" spans="1:10" x14ac:dyDescent="0.25">
      <c r="A14" s="6"/>
      <c r="B14" s="14" t="s">
        <v>84</v>
      </c>
      <c r="C14" s="46">
        <v>1</v>
      </c>
      <c r="D14" s="46"/>
      <c r="E14" s="46">
        <v>1</v>
      </c>
      <c r="F14" s="46"/>
      <c r="G14" s="97">
        <f t="shared" si="1"/>
        <v>5149.9999999999991</v>
      </c>
      <c r="H14" s="97">
        <v>200</v>
      </c>
      <c r="I14" s="98"/>
      <c r="J14" s="7"/>
    </row>
    <row r="15" spans="1:10" x14ac:dyDescent="0.25">
      <c r="A15" s="6"/>
      <c r="B15" s="14" t="s">
        <v>85</v>
      </c>
      <c r="C15" s="46">
        <v>5</v>
      </c>
      <c r="D15" s="46">
        <v>-7</v>
      </c>
      <c r="E15" s="46"/>
      <c r="F15" s="46"/>
      <c r="G15" s="97">
        <f t="shared" si="1"/>
        <v>3.637978807091713E-12</v>
      </c>
      <c r="H15" s="97"/>
      <c r="I15" s="98">
        <v>0</v>
      </c>
      <c r="J15" s="7"/>
    </row>
    <row r="16" spans="1:10" ht="15.75" thickBot="1" x14ac:dyDescent="0.3">
      <c r="A16" s="6"/>
      <c r="B16" s="15" t="s">
        <v>86</v>
      </c>
      <c r="C16" s="70"/>
      <c r="D16" s="70"/>
      <c r="E16" s="70">
        <v>8</v>
      </c>
      <c r="F16" s="70">
        <v>-4</v>
      </c>
      <c r="G16" s="99">
        <f t="shared" si="1"/>
        <v>0</v>
      </c>
      <c r="H16" s="99"/>
      <c r="I16" s="100">
        <v>0</v>
      </c>
      <c r="J16" s="7"/>
    </row>
    <row r="17" spans="2:9" x14ac:dyDescent="0.25">
      <c r="B17" s="11"/>
      <c r="C17" s="67"/>
      <c r="D17" s="67"/>
      <c r="E17" s="67"/>
      <c r="F17" s="67"/>
      <c r="G17" s="67"/>
      <c r="H17" s="67"/>
      <c r="I17" s="67"/>
    </row>
    <row r="18" spans="2:9" x14ac:dyDescent="0.25">
      <c r="C18" s="2"/>
      <c r="D18" s="2"/>
      <c r="E18" s="2"/>
      <c r="F18" s="2"/>
      <c r="G18" s="2"/>
      <c r="H18" s="2"/>
      <c r="I18" s="2"/>
    </row>
    <row r="19" spans="2:9" x14ac:dyDescent="0.25">
      <c r="C19" s="2"/>
      <c r="D19" s="2"/>
      <c r="E19" s="2"/>
      <c r="F19" s="2"/>
      <c r="G19" s="2"/>
      <c r="H19" s="2"/>
      <c r="I19" s="2"/>
    </row>
    <row r="20" spans="2:9" x14ac:dyDescent="0.25">
      <c r="C20" s="2"/>
      <c r="D20" s="2"/>
      <c r="E20" s="2"/>
      <c r="F20" s="2"/>
      <c r="G20" s="2"/>
    </row>
  </sheetData>
  <mergeCells count="13">
    <mergeCell ref="B9:I9"/>
    <mergeCell ref="B10:B11"/>
    <mergeCell ref="C10:C11"/>
    <mergeCell ref="D10:D11"/>
    <mergeCell ref="E10:E11"/>
    <mergeCell ref="F10:F11"/>
    <mergeCell ref="G10:G11"/>
    <mergeCell ref="H10:I10"/>
    <mergeCell ref="B2:G2"/>
    <mergeCell ref="C4:D4"/>
    <mergeCell ref="E4:F4"/>
    <mergeCell ref="B3:B4"/>
    <mergeCell ref="G3:G6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19" sqref="I19"/>
    </sheetView>
  </sheetViews>
  <sheetFormatPr defaultRowHeight="15" x14ac:dyDescent="0.25"/>
  <cols>
    <col min="1" max="1" width="3.7109375" style="1" customWidth="1"/>
    <col min="2" max="2" width="48.28515625" style="1" bestFit="1" customWidth="1"/>
    <col min="3" max="3" width="14" style="1" bestFit="1" customWidth="1"/>
    <col min="4" max="6" width="12.28515625" style="1" bestFit="1" customWidth="1"/>
    <col min="7" max="7" width="14" style="1" bestFit="1" customWidth="1"/>
    <col min="8" max="16384" width="9.140625" style="1"/>
  </cols>
  <sheetData>
    <row r="1" spans="1:10" ht="15.75" thickBot="1" x14ac:dyDescent="0.3">
      <c r="B1" s="93"/>
      <c r="C1" s="93"/>
      <c r="D1" s="93"/>
      <c r="E1" s="93"/>
      <c r="F1" s="93"/>
      <c r="G1" s="93"/>
    </row>
    <row r="2" spans="1:10" ht="15.75" thickBot="1" x14ac:dyDescent="0.3">
      <c r="A2" s="6"/>
      <c r="B2" s="157" t="s">
        <v>15</v>
      </c>
      <c r="C2" s="158"/>
      <c r="D2" s="158"/>
      <c r="E2" s="158"/>
      <c r="F2" s="158"/>
      <c r="G2" s="159"/>
      <c r="H2" s="7"/>
    </row>
    <row r="3" spans="1:10" x14ac:dyDescent="0.25">
      <c r="A3" s="6"/>
      <c r="B3" s="162" t="s">
        <v>80</v>
      </c>
      <c r="C3" s="20" t="s">
        <v>75</v>
      </c>
      <c r="D3" s="20" t="s">
        <v>76</v>
      </c>
      <c r="E3" s="20" t="s">
        <v>75</v>
      </c>
      <c r="F3" s="77" t="s">
        <v>76</v>
      </c>
      <c r="G3" s="101" t="s">
        <v>81</v>
      </c>
      <c r="H3" s="7"/>
    </row>
    <row r="4" spans="1:10" ht="15.75" thickBot="1" x14ac:dyDescent="0.3">
      <c r="A4" s="6"/>
      <c r="B4" s="163"/>
      <c r="C4" s="160" t="s">
        <v>77</v>
      </c>
      <c r="D4" s="160"/>
      <c r="E4" s="160" t="s">
        <v>78</v>
      </c>
      <c r="F4" s="161"/>
      <c r="G4" s="102"/>
      <c r="H4" s="7"/>
    </row>
    <row r="5" spans="1:10" x14ac:dyDescent="0.25">
      <c r="A5" s="6"/>
      <c r="B5" s="31" t="s">
        <v>11</v>
      </c>
      <c r="C5" s="32">
        <v>4088</v>
      </c>
      <c r="D5" s="32">
        <v>2920</v>
      </c>
      <c r="E5" s="32">
        <v>1067</v>
      </c>
      <c r="F5" s="36">
        <v>2134</v>
      </c>
      <c r="G5" s="102"/>
      <c r="H5" s="7"/>
    </row>
    <row r="6" spans="1:10" ht="15.75" thickBot="1" x14ac:dyDescent="0.3">
      <c r="A6" s="6"/>
      <c r="B6" s="14" t="s">
        <v>12</v>
      </c>
      <c r="C6" s="51">
        <v>400</v>
      </c>
      <c r="D6" s="51">
        <v>200</v>
      </c>
      <c r="E6" s="51">
        <v>400</v>
      </c>
      <c r="F6" s="52">
        <v>200</v>
      </c>
      <c r="G6" s="103"/>
      <c r="H6" s="7"/>
    </row>
    <row r="7" spans="1:10" ht="15.75" thickBot="1" x14ac:dyDescent="0.3">
      <c r="A7" s="6"/>
      <c r="B7" s="15" t="s">
        <v>79</v>
      </c>
      <c r="C7" s="53">
        <f>C6*C5</f>
        <v>1635200</v>
      </c>
      <c r="D7" s="53">
        <f t="shared" ref="D7:F7" si="0">D6*D5</f>
        <v>584000</v>
      </c>
      <c r="E7" s="53">
        <f t="shared" si="0"/>
        <v>426800</v>
      </c>
      <c r="F7" s="53">
        <f t="shared" si="0"/>
        <v>426800</v>
      </c>
      <c r="G7" s="54">
        <f>SUM(C7:F7)</f>
        <v>3072800</v>
      </c>
      <c r="H7" s="7"/>
    </row>
    <row r="8" spans="1:10" ht="15.75" thickBot="1" x14ac:dyDescent="0.3">
      <c r="B8" s="76"/>
      <c r="C8" s="59"/>
      <c r="D8" s="59"/>
      <c r="E8" s="59"/>
      <c r="F8" s="59"/>
      <c r="G8" s="59"/>
    </row>
    <row r="9" spans="1:10" ht="15.75" thickBot="1" x14ac:dyDescent="0.3">
      <c r="B9" s="118" t="s">
        <v>21</v>
      </c>
      <c r="C9" s="119"/>
      <c r="D9" s="119"/>
      <c r="E9" s="119"/>
      <c r="F9" s="119"/>
      <c r="G9" s="119"/>
      <c r="H9" s="119"/>
      <c r="I9" s="119"/>
    </row>
    <row r="10" spans="1:10" x14ac:dyDescent="0.25">
      <c r="B10" s="135" t="s">
        <v>59</v>
      </c>
      <c r="C10" s="133">
        <v>1</v>
      </c>
      <c r="D10" s="133">
        <v>2</v>
      </c>
      <c r="E10" s="133">
        <v>3</v>
      </c>
      <c r="F10" s="133">
        <v>4</v>
      </c>
      <c r="G10" s="133" t="s">
        <v>23</v>
      </c>
      <c r="H10" s="137" t="s">
        <v>64</v>
      </c>
      <c r="I10" s="138"/>
    </row>
    <row r="11" spans="1:10" ht="15.75" thickBot="1" x14ac:dyDescent="0.3">
      <c r="B11" s="136"/>
      <c r="C11" s="134"/>
      <c r="D11" s="134"/>
      <c r="E11" s="134"/>
      <c r="F11" s="134"/>
      <c r="G11" s="134"/>
      <c r="H11" s="82" t="s">
        <v>22</v>
      </c>
      <c r="I11" s="82" t="s">
        <v>6</v>
      </c>
    </row>
    <row r="12" spans="1:10" x14ac:dyDescent="0.25">
      <c r="A12" s="6"/>
      <c r="B12" s="13" t="s">
        <v>82</v>
      </c>
      <c r="C12" s="94">
        <v>1</v>
      </c>
      <c r="D12" s="94">
        <v>1</v>
      </c>
      <c r="E12" s="94"/>
      <c r="F12" s="94"/>
      <c r="G12" s="95">
        <f>C12*$C$5+D12*$D$5+E12*$E$5+F12*$F$5</f>
        <v>7008</v>
      </c>
      <c r="H12" s="95">
        <v>7000</v>
      </c>
      <c r="I12" s="96"/>
      <c r="J12" s="7"/>
    </row>
    <row r="13" spans="1:10" x14ac:dyDescent="0.25">
      <c r="A13" s="6"/>
      <c r="B13" s="14" t="s">
        <v>83</v>
      </c>
      <c r="C13" s="46"/>
      <c r="D13" s="46"/>
      <c r="E13" s="46">
        <v>1</v>
      </c>
      <c r="F13" s="46">
        <v>1</v>
      </c>
      <c r="G13" s="97">
        <f t="shared" ref="G13:G16" si="1">C13*$C$5+D13*$D$5+E13*$E$5+F13*$F$5</f>
        <v>3201</v>
      </c>
      <c r="H13" s="97">
        <v>3200</v>
      </c>
      <c r="I13" s="98"/>
      <c r="J13" s="7"/>
    </row>
    <row r="14" spans="1:10" x14ac:dyDescent="0.25">
      <c r="A14" s="6"/>
      <c r="B14" s="14" t="s">
        <v>84</v>
      </c>
      <c r="C14" s="46">
        <v>1</v>
      </c>
      <c r="D14" s="46"/>
      <c r="E14" s="46">
        <v>1</v>
      </c>
      <c r="F14" s="46"/>
      <c r="G14" s="97">
        <f t="shared" si="1"/>
        <v>5155</v>
      </c>
      <c r="H14" s="97">
        <v>200</v>
      </c>
      <c r="I14" s="98"/>
      <c r="J14" s="7"/>
    </row>
    <row r="15" spans="1:10" x14ac:dyDescent="0.25">
      <c r="A15" s="6"/>
      <c r="B15" s="14" t="s">
        <v>85</v>
      </c>
      <c r="C15" s="46">
        <v>5</v>
      </c>
      <c r="D15" s="46">
        <v>-7</v>
      </c>
      <c r="E15" s="46"/>
      <c r="F15" s="46"/>
      <c r="G15" s="97">
        <f t="shared" si="1"/>
        <v>0</v>
      </c>
      <c r="H15" s="97"/>
      <c r="I15" s="98">
        <v>0</v>
      </c>
      <c r="J15" s="7"/>
    </row>
    <row r="16" spans="1:10" ht="15.75" thickBot="1" x14ac:dyDescent="0.3">
      <c r="A16" s="6"/>
      <c r="B16" s="15" t="s">
        <v>86</v>
      </c>
      <c r="C16" s="70"/>
      <c r="D16" s="70"/>
      <c r="E16" s="70">
        <v>8</v>
      </c>
      <c r="F16" s="70">
        <v>-4</v>
      </c>
      <c r="G16" s="99">
        <f t="shared" si="1"/>
        <v>0</v>
      </c>
      <c r="H16" s="99"/>
      <c r="I16" s="100">
        <v>0</v>
      </c>
      <c r="J16" s="7"/>
    </row>
    <row r="17" spans="2:9" x14ac:dyDescent="0.25">
      <c r="B17" s="11"/>
      <c r="C17" s="67"/>
      <c r="D17" s="67"/>
      <c r="E17" s="67"/>
      <c r="F17" s="67"/>
      <c r="G17" s="67"/>
      <c r="H17" s="67"/>
      <c r="I17" s="67"/>
    </row>
    <row r="18" spans="2:9" x14ac:dyDescent="0.25">
      <c r="C18" s="2"/>
      <c r="D18" s="2"/>
      <c r="E18" s="2"/>
      <c r="F18" s="2"/>
      <c r="G18" s="2"/>
      <c r="H18" s="2"/>
      <c r="I18" s="2"/>
    </row>
    <row r="19" spans="2:9" x14ac:dyDescent="0.25">
      <c r="C19" s="2"/>
      <c r="D19" s="2"/>
      <c r="E19" s="2"/>
      <c r="F19" s="2"/>
      <c r="G19" s="2"/>
      <c r="H19" s="2"/>
      <c r="I19" s="2"/>
    </row>
    <row r="20" spans="2:9" x14ac:dyDescent="0.25">
      <c r="C20" s="2"/>
      <c r="D20" s="2"/>
      <c r="E20" s="2"/>
      <c r="F20" s="2"/>
      <c r="G20" s="2"/>
    </row>
  </sheetData>
  <mergeCells count="13">
    <mergeCell ref="H10:I10"/>
    <mergeCell ref="B10:B11"/>
    <mergeCell ref="C10:C11"/>
    <mergeCell ref="D10:D11"/>
    <mergeCell ref="E10:E11"/>
    <mergeCell ref="F10:F11"/>
    <mergeCell ref="G10:G11"/>
    <mergeCell ref="B9:I9"/>
    <mergeCell ref="B2:G2"/>
    <mergeCell ref="B3:B4"/>
    <mergeCell ref="G3:G6"/>
    <mergeCell ref="C4:D4"/>
    <mergeCell ref="E4:F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G6" sqref="G6"/>
    </sheetView>
  </sheetViews>
  <sheetFormatPr defaultRowHeight="15" x14ac:dyDescent="0.25"/>
  <cols>
    <col min="1" max="1" width="3.85546875" style="1" customWidth="1"/>
    <col min="2" max="2" width="28.5703125" style="1" bestFit="1" customWidth="1"/>
    <col min="3" max="6" width="9.140625" style="5"/>
    <col min="7" max="7" width="13.42578125" style="5" customWidth="1"/>
    <col min="8" max="8" width="11.140625" style="5" customWidth="1"/>
    <col min="9" max="9" width="9.140625" style="5"/>
    <col min="10" max="16384" width="9.140625" style="1"/>
  </cols>
  <sheetData>
    <row r="1" spans="1:9" ht="15.75" thickBot="1" x14ac:dyDescent="0.3">
      <c r="B1" s="8"/>
      <c r="C1" s="9"/>
      <c r="D1" s="9"/>
      <c r="E1" s="9"/>
      <c r="F1" s="9"/>
      <c r="G1" s="9"/>
    </row>
    <row r="2" spans="1:9" ht="15.75" thickBot="1" x14ac:dyDescent="0.3">
      <c r="A2" s="6"/>
      <c r="B2" s="104" t="s">
        <v>15</v>
      </c>
      <c r="C2" s="105"/>
      <c r="D2" s="105"/>
      <c r="E2" s="105"/>
      <c r="F2" s="105"/>
      <c r="G2" s="106"/>
      <c r="H2" s="3"/>
    </row>
    <row r="3" spans="1:9" ht="15.75" thickBot="1" x14ac:dyDescent="0.3">
      <c r="A3" s="6"/>
      <c r="B3" s="33" t="s">
        <v>10</v>
      </c>
      <c r="C3" s="34" t="s">
        <v>25</v>
      </c>
      <c r="D3" s="34" t="s">
        <v>26</v>
      </c>
      <c r="E3" s="34" t="s">
        <v>27</v>
      </c>
      <c r="F3" s="35" t="s">
        <v>28</v>
      </c>
      <c r="G3" s="101" t="s">
        <v>29</v>
      </c>
      <c r="H3" s="3"/>
    </row>
    <row r="4" spans="1:9" x14ac:dyDescent="0.25">
      <c r="A4" s="6"/>
      <c r="B4" s="31" t="s">
        <v>11</v>
      </c>
      <c r="C4" s="32">
        <v>6.9999999999999964</v>
      </c>
      <c r="D4" s="32">
        <v>2.0000000000000027</v>
      </c>
      <c r="E4" s="32">
        <v>0</v>
      </c>
      <c r="F4" s="36">
        <v>0</v>
      </c>
      <c r="G4" s="102"/>
      <c r="H4" s="3"/>
    </row>
    <row r="5" spans="1:9" ht="15.75" thickBot="1" x14ac:dyDescent="0.3">
      <c r="A5" s="6"/>
      <c r="B5" s="14" t="s">
        <v>12</v>
      </c>
      <c r="C5" s="51">
        <v>1</v>
      </c>
      <c r="D5" s="51">
        <v>0.8</v>
      </c>
      <c r="E5" s="51">
        <v>1.2</v>
      </c>
      <c r="F5" s="52">
        <v>6</v>
      </c>
      <c r="G5" s="103"/>
      <c r="H5" s="3"/>
    </row>
    <row r="6" spans="1:9" ht="15.75" thickBot="1" x14ac:dyDescent="0.3">
      <c r="A6" s="6"/>
      <c r="B6" s="15" t="s">
        <v>14</v>
      </c>
      <c r="C6" s="53">
        <f>C5*C4</f>
        <v>6.9999999999999964</v>
      </c>
      <c r="D6" s="53">
        <f t="shared" ref="D6:F6" si="0">D5*D4</f>
        <v>1.6000000000000023</v>
      </c>
      <c r="E6" s="53">
        <f t="shared" si="0"/>
        <v>0</v>
      </c>
      <c r="F6" s="53">
        <f t="shared" si="0"/>
        <v>0</v>
      </c>
      <c r="G6" s="54">
        <f>SUM(C6:F6)</f>
        <v>8.5999999999999979</v>
      </c>
      <c r="H6" s="3"/>
    </row>
    <row r="7" spans="1:9" ht="15.75" thickBot="1" x14ac:dyDescent="0.3">
      <c r="A7" s="6"/>
      <c r="B7" s="10"/>
      <c r="C7" s="19"/>
      <c r="D7" s="19"/>
      <c r="E7" s="19"/>
      <c r="F7" s="19"/>
      <c r="G7" s="12"/>
      <c r="H7" s="3"/>
    </row>
    <row r="8" spans="1:9" ht="15.75" thickBot="1" x14ac:dyDescent="0.3">
      <c r="A8" s="6"/>
      <c r="B8" s="118" t="s">
        <v>21</v>
      </c>
      <c r="C8" s="119"/>
      <c r="D8" s="119"/>
      <c r="E8" s="119"/>
      <c r="F8" s="119"/>
      <c r="G8" s="119"/>
      <c r="H8" s="120"/>
      <c r="I8" s="3"/>
    </row>
    <row r="9" spans="1:9" ht="30.75" thickBot="1" x14ac:dyDescent="0.3">
      <c r="A9" s="6"/>
      <c r="B9" s="37" t="s">
        <v>10</v>
      </c>
      <c r="C9" s="38" t="s">
        <v>25</v>
      </c>
      <c r="D9" s="38" t="s">
        <v>26</v>
      </c>
      <c r="E9" s="38" t="s">
        <v>27</v>
      </c>
      <c r="F9" s="38" t="s">
        <v>28</v>
      </c>
      <c r="G9" s="39" t="s">
        <v>23</v>
      </c>
      <c r="H9" s="40" t="s">
        <v>34</v>
      </c>
      <c r="I9" s="3"/>
    </row>
    <row r="10" spans="1:9" x14ac:dyDescent="0.25">
      <c r="A10" s="6"/>
      <c r="B10" s="13" t="s">
        <v>30</v>
      </c>
      <c r="C10" s="24">
        <v>10</v>
      </c>
      <c r="D10" s="24">
        <v>5</v>
      </c>
      <c r="E10" s="24">
        <v>9</v>
      </c>
      <c r="F10" s="24">
        <v>10</v>
      </c>
      <c r="G10" s="24">
        <f>C10*$C$4+D10*$D$4+E10*$E$4+F10*$F$4</f>
        <v>79.999999999999986</v>
      </c>
      <c r="H10" s="25">
        <v>80</v>
      </c>
      <c r="I10" s="3"/>
    </row>
    <row r="11" spans="1:9" x14ac:dyDescent="0.25">
      <c r="A11" s="6"/>
      <c r="B11" s="14" t="s">
        <v>31</v>
      </c>
      <c r="C11" s="5">
        <v>8</v>
      </c>
      <c r="D11" s="5">
        <v>7</v>
      </c>
      <c r="E11" s="5">
        <v>6</v>
      </c>
      <c r="F11" s="5">
        <v>6</v>
      </c>
      <c r="G11" s="5">
        <f t="shared" ref="G11:G13" si="1">C11*$C$4+D11*$D$4+E11*$E$4+F11*$F$4</f>
        <v>69.999999999999986</v>
      </c>
      <c r="H11" s="27">
        <v>70</v>
      </c>
      <c r="I11" s="3"/>
    </row>
    <row r="12" spans="1:9" x14ac:dyDescent="0.25">
      <c r="A12" s="6"/>
      <c r="B12" s="14" t="s">
        <v>32</v>
      </c>
      <c r="C12" s="5">
        <v>15</v>
      </c>
      <c r="D12" s="5">
        <v>3</v>
      </c>
      <c r="E12" s="5">
        <v>4</v>
      </c>
      <c r="F12" s="5">
        <v>7</v>
      </c>
      <c r="G12" s="5">
        <f t="shared" si="1"/>
        <v>110.99999999999996</v>
      </c>
      <c r="H12" s="27">
        <v>100</v>
      </c>
      <c r="I12" s="3"/>
    </row>
    <row r="13" spans="1:9" ht="15.75" thickBot="1" x14ac:dyDescent="0.3">
      <c r="A13" s="6"/>
      <c r="B13" s="15" t="s">
        <v>33</v>
      </c>
      <c r="C13" s="29">
        <v>20</v>
      </c>
      <c r="D13" s="29">
        <v>2</v>
      </c>
      <c r="E13" s="29">
        <v>3</v>
      </c>
      <c r="F13" s="29">
        <v>9</v>
      </c>
      <c r="G13" s="29">
        <f t="shared" si="1"/>
        <v>143.99999999999994</v>
      </c>
      <c r="H13" s="30">
        <v>60</v>
      </c>
      <c r="I13" s="3"/>
    </row>
    <row r="14" spans="1:9" x14ac:dyDescent="0.25">
      <c r="B14" s="11"/>
      <c r="C14" s="19"/>
      <c r="D14" s="19"/>
      <c r="E14" s="19"/>
      <c r="F14" s="19"/>
      <c r="G14" s="19"/>
      <c r="H14" s="19"/>
    </row>
  </sheetData>
  <mergeCells count="3">
    <mergeCell ref="G3:G5"/>
    <mergeCell ref="B2:G2"/>
    <mergeCell ref="B8:H8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H6" sqref="H6"/>
    </sheetView>
  </sheetViews>
  <sheetFormatPr defaultRowHeight="15" x14ac:dyDescent="0.25"/>
  <cols>
    <col min="1" max="1" width="3.140625" style="1" customWidth="1"/>
    <col min="2" max="2" width="44" style="1" bestFit="1" customWidth="1"/>
    <col min="3" max="3" width="10.5703125" style="1" bestFit="1" customWidth="1"/>
    <col min="4" max="4" width="9.5703125" style="1" bestFit="1" customWidth="1"/>
    <col min="5" max="5" width="10.5703125" style="1" bestFit="1" customWidth="1"/>
    <col min="6" max="6" width="9.28515625" style="1" bestFit="1" customWidth="1"/>
    <col min="7" max="7" width="9.5703125" style="1" bestFit="1" customWidth="1"/>
    <col min="8" max="8" width="14.5703125" style="1" customWidth="1"/>
    <col min="9" max="9" width="11.5703125" style="1" customWidth="1"/>
    <col min="10" max="16384" width="9.140625" style="1"/>
  </cols>
  <sheetData>
    <row r="1" spans="1:11" ht="15.75" thickBot="1" x14ac:dyDescent="0.3">
      <c r="B1" s="8"/>
      <c r="C1" s="8"/>
      <c r="D1" s="8"/>
      <c r="E1" s="8"/>
      <c r="F1" s="8"/>
      <c r="G1" s="8"/>
      <c r="H1" s="8"/>
    </row>
    <row r="2" spans="1:11" ht="15.75" thickBot="1" x14ac:dyDescent="0.3">
      <c r="A2" s="6"/>
      <c r="B2" s="104" t="s">
        <v>15</v>
      </c>
      <c r="C2" s="105"/>
      <c r="D2" s="105"/>
      <c r="E2" s="105"/>
      <c r="F2" s="105"/>
      <c r="G2" s="105"/>
      <c r="H2" s="106"/>
      <c r="I2" s="7"/>
    </row>
    <row r="3" spans="1:11" ht="15.75" thickBot="1" x14ac:dyDescent="0.3">
      <c r="A3" s="6"/>
      <c r="B3" s="33" t="s">
        <v>35</v>
      </c>
      <c r="C3" s="34" t="s">
        <v>4</v>
      </c>
      <c r="D3" s="34" t="s">
        <v>0</v>
      </c>
      <c r="E3" s="34" t="s">
        <v>1</v>
      </c>
      <c r="F3" s="34" t="s">
        <v>2</v>
      </c>
      <c r="G3" s="35" t="s">
        <v>3</v>
      </c>
      <c r="H3" s="101" t="s">
        <v>37</v>
      </c>
      <c r="I3" s="7"/>
    </row>
    <row r="4" spans="1:11" x14ac:dyDescent="0.25">
      <c r="A4" s="6"/>
      <c r="B4" s="31" t="s">
        <v>11</v>
      </c>
      <c r="C4" s="32">
        <v>93.750000000000028</v>
      </c>
      <c r="D4" s="32">
        <v>125</v>
      </c>
      <c r="E4" s="32">
        <v>56.249999999999986</v>
      </c>
      <c r="F4" s="32">
        <v>0</v>
      </c>
      <c r="G4" s="36">
        <v>224.99999999999997</v>
      </c>
      <c r="H4" s="102"/>
      <c r="I4" s="7"/>
    </row>
    <row r="5" spans="1:11" ht="15.75" thickBot="1" x14ac:dyDescent="0.3">
      <c r="A5" s="6"/>
      <c r="B5" s="14" t="s">
        <v>12</v>
      </c>
      <c r="C5" s="51">
        <v>1.5</v>
      </c>
      <c r="D5" s="51">
        <v>0.75</v>
      </c>
      <c r="E5" s="51">
        <v>2</v>
      </c>
      <c r="F5" s="51">
        <v>1.75</v>
      </c>
      <c r="G5" s="52">
        <v>0.25</v>
      </c>
      <c r="H5" s="103"/>
      <c r="I5" s="7"/>
    </row>
    <row r="6" spans="1:11" ht="15.75" thickBot="1" x14ac:dyDescent="0.3">
      <c r="A6" s="6"/>
      <c r="B6" s="15" t="s">
        <v>36</v>
      </c>
      <c r="C6" s="53">
        <f>C5*C4</f>
        <v>140.62500000000006</v>
      </c>
      <c r="D6" s="53">
        <f t="shared" ref="D6:G6" si="0">D5*D4</f>
        <v>93.75</v>
      </c>
      <c r="E6" s="53">
        <f t="shared" si="0"/>
        <v>112.49999999999997</v>
      </c>
      <c r="F6" s="53">
        <f t="shared" si="0"/>
        <v>0</v>
      </c>
      <c r="G6" s="53">
        <f t="shared" si="0"/>
        <v>56.249999999999993</v>
      </c>
      <c r="H6" s="55">
        <f>SUM(C6:G6)</f>
        <v>403.125</v>
      </c>
      <c r="I6" s="7"/>
    </row>
    <row r="7" spans="1:11" ht="15.75" thickBot="1" x14ac:dyDescent="0.3">
      <c r="A7" s="6"/>
      <c r="B7" s="44"/>
      <c r="C7" s="17"/>
      <c r="D7" s="17"/>
      <c r="E7" s="17"/>
      <c r="F7" s="17"/>
      <c r="G7" s="17"/>
      <c r="H7" s="18"/>
      <c r="I7" s="45"/>
    </row>
    <row r="8" spans="1:11" ht="15.75" thickBot="1" x14ac:dyDescent="0.3">
      <c r="A8" s="6"/>
      <c r="B8" s="115" t="s">
        <v>21</v>
      </c>
      <c r="C8" s="116"/>
      <c r="D8" s="116"/>
      <c r="E8" s="116"/>
      <c r="F8" s="116"/>
      <c r="G8" s="116"/>
      <c r="H8" s="116"/>
      <c r="I8" s="117"/>
      <c r="J8" s="7"/>
    </row>
    <row r="9" spans="1:11" ht="30.75" thickBot="1" x14ac:dyDescent="0.3">
      <c r="A9" s="6"/>
      <c r="B9" s="37" t="s">
        <v>35</v>
      </c>
      <c r="C9" s="38" t="s">
        <v>4</v>
      </c>
      <c r="D9" s="38" t="s">
        <v>0</v>
      </c>
      <c r="E9" s="38" t="s">
        <v>1</v>
      </c>
      <c r="F9" s="38" t="s">
        <v>2</v>
      </c>
      <c r="G9" s="38" t="s">
        <v>3</v>
      </c>
      <c r="H9" s="39" t="s">
        <v>23</v>
      </c>
      <c r="I9" s="40" t="s">
        <v>38</v>
      </c>
      <c r="J9" s="7"/>
    </row>
    <row r="10" spans="1:11" x14ac:dyDescent="0.25">
      <c r="A10" s="6"/>
      <c r="B10" s="13" t="s">
        <v>39</v>
      </c>
      <c r="C10" s="24">
        <v>1</v>
      </c>
      <c r="D10" s="24">
        <v>1</v>
      </c>
      <c r="E10" s="24">
        <v>1</v>
      </c>
      <c r="F10" s="24">
        <v>1</v>
      </c>
      <c r="G10" s="24">
        <v>1</v>
      </c>
      <c r="H10" s="24">
        <f>C10*$C$4+D10*$D$4+E10*$E$4+F10*$F$4+G10*$G$4</f>
        <v>500</v>
      </c>
      <c r="I10" s="25">
        <v>500</v>
      </c>
      <c r="J10" s="7"/>
      <c r="K10" s="41"/>
    </row>
    <row r="11" spans="1:11" x14ac:dyDescent="0.25">
      <c r="A11" s="6"/>
      <c r="B11" s="14" t="s">
        <v>40</v>
      </c>
      <c r="C11" s="43">
        <v>0.4</v>
      </c>
      <c r="D11" s="43">
        <v>0.05</v>
      </c>
      <c r="E11" s="43">
        <v>1</v>
      </c>
      <c r="F11" s="43">
        <v>0</v>
      </c>
      <c r="G11" s="43">
        <v>0</v>
      </c>
      <c r="H11" s="5">
        <f t="shared" ref="H11:H18" si="1">C11*$C$4+D11*$D$4+E11*$E$4+F11*$F$4+G11*$G$4</f>
        <v>100</v>
      </c>
      <c r="I11" s="27">
        <f>0.2*500</f>
        <v>100</v>
      </c>
      <c r="J11" s="7"/>
    </row>
    <row r="12" spans="1:11" x14ac:dyDescent="0.25">
      <c r="A12" s="6"/>
      <c r="B12" s="14" t="s">
        <v>41</v>
      </c>
      <c r="C12" s="43">
        <v>0.4</v>
      </c>
      <c r="D12" s="43">
        <v>0.1</v>
      </c>
      <c r="E12" s="43">
        <v>0</v>
      </c>
      <c r="F12" s="43">
        <v>1</v>
      </c>
      <c r="G12" s="43">
        <v>0</v>
      </c>
      <c r="H12" s="5">
        <f t="shared" si="1"/>
        <v>50.000000000000014</v>
      </c>
      <c r="I12" s="27">
        <f>0.1*500</f>
        <v>50</v>
      </c>
      <c r="J12" s="7"/>
    </row>
    <row r="13" spans="1:11" x14ac:dyDescent="0.25">
      <c r="A13" s="6"/>
      <c r="B13" s="14" t="s">
        <v>42</v>
      </c>
      <c r="C13" s="43">
        <v>0</v>
      </c>
      <c r="D13" s="43">
        <v>0.2</v>
      </c>
      <c r="E13" s="43">
        <v>0</v>
      </c>
      <c r="F13" s="43">
        <v>0</v>
      </c>
      <c r="G13" s="43">
        <v>0</v>
      </c>
      <c r="H13" s="5">
        <f t="shared" si="1"/>
        <v>25</v>
      </c>
      <c r="I13" s="27">
        <f>0.05*500</f>
        <v>25</v>
      </c>
      <c r="J13" s="7"/>
    </row>
    <row r="14" spans="1:11" x14ac:dyDescent="0.25">
      <c r="A14" s="6"/>
      <c r="B14" s="14" t="s">
        <v>43</v>
      </c>
      <c r="C14" s="5">
        <v>1</v>
      </c>
      <c r="D14" s="5"/>
      <c r="E14" s="5"/>
      <c r="F14" s="5"/>
      <c r="G14" s="5"/>
      <c r="H14" s="5">
        <f t="shared" si="1"/>
        <v>93.750000000000028</v>
      </c>
      <c r="I14" s="27">
        <v>200</v>
      </c>
      <c r="J14" s="7"/>
    </row>
    <row r="15" spans="1:11" x14ac:dyDescent="0.25">
      <c r="A15" s="6"/>
      <c r="B15" s="14" t="s">
        <v>44</v>
      </c>
      <c r="C15" s="5"/>
      <c r="D15" s="5">
        <v>1</v>
      </c>
      <c r="E15" s="5"/>
      <c r="F15" s="5"/>
      <c r="G15" s="5"/>
      <c r="H15" s="5">
        <f t="shared" si="1"/>
        <v>125</v>
      </c>
      <c r="I15" s="27">
        <v>400</v>
      </c>
      <c r="J15" s="7"/>
    </row>
    <row r="16" spans="1:11" x14ac:dyDescent="0.25">
      <c r="A16" s="6"/>
      <c r="B16" s="14" t="s">
        <v>45</v>
      </c>
      <c r="C16" s="5"/>
      <c r="D16" s="5"/>
      <c r="E16" s="5">
        <v>1</v>
      </c>
      <c r="F16" s="5"/>
      <c r="G16" s="5"/>
      <c r="H16" s="5">
        <f t="shared" si="1"/>
        <v>56.249999999999986</v>
      </c>
      <c r="I16" s="27">
        <v>100</v>
      </c>
      <c r="J16" s="7"/>
    </row>
    <row r="17" spans="1:10" x14ac:dyDescent="0.25">
      <c r="A17" s="6"/>
      <c r="B17" s="14" t="s">
        <v>46</v>
      </c>
      <c r="C17" s="5"/>
      <c r="D17" s="5"/>
      <c r="E17" s="5"/>
      <c r="F17" s="5">
        <v>1</v>
      </c>
      <c r="G17" s="5"/>
      <c r="H17" s="5">
        <f t="shared" si="1"/>
        <v>0</v>
      </c>
      <c r="I17" s="27">
        <v>50</v>
      </c>
      <c r="J17" s="7"/>
    </row>
    <row r="18" spans="1:10" ht="15.75" thickBot="1" x14ac:dyDescent="0.3">
      <c r="A18" s="6"/>
      <c r="B18" s="15" t="s">
        <v>47</v>
      </c>
      <c r="C18" s="29"/>
      <c r="D18" s="29"/>
      <c r="E18" s="29"/>
      <c r="F18" s="29"/>
      <c r="G18" s="29">
        <v>1</v>
      </c>
      <c r="H18" s="29">
        <f t="shared" si="1"/>
        <v>224.99999999999997</v>
      </c>
      <c r="I18" s="30">
        <v>800</v>
      </c>
      <c r="J18" s="7"/>
    </row>
    <row r="19" spans="1:10" x14ac:dyDescent="0.25">
      <c r="B19" s="11"/>
      <c r="C19" s="19"/>
      <c r="D19" s="19"/>
      <c r="E19" s="19"/>
      <c r="F19" s="19"/>
      <c r="G19" s="19"/>
      <c r="H19" s="11"/>
      <c r="I19" s="11"/>
    </row>
    <row r="20" spans="1:10" x14ac:dyDescent="0.25">
      <c r="C20" s="5"/>
      <c r="D20" s="5"/>
      <c r="E20" s="5"/>
      <c r="F20" s="5"/>
      <c r="G20" s="5"/>
    </row>
  </sheetData>
  <mergeCells count="3">
    <mergeCell ref="H3:H5"/>
    <mergeCell ref="B2:H2"/>
    <mergeCell ref="B8:I8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H6" sqref="H6"/>
    </sheetView>
  </sheetViews>
  <sheetFormatPr defaultRowHeight="15" x14ac:dyDescent="0.25"/>
  <cols>
    <col min="1" max="1" width="3.140625" style="1" customWidth="1"/>
    <col min="2" max="2" width="44" style="1" bestFit="1" customWidth="1"/>
    <col min="3" max="5" width="10.5703125" style="1" bestFit="1" customWidth="1"/>
    <col min="6" max="6" width="9.28515625" style="1" bestFit="1" customWidth="1"/>
    <col min="7" max="7" width="9.5703125" style="1" bestFit="1" customWidth="1"/>
    <col min="8" max="8" width="14.5703125" style="1" customWidth="1"/>
    <col min="9" max="9" width="11.5703125" style="1" customWidth="1"/>
    <col min="10" max="16384" width="9.140625" style="1"/>
  </cols>
  <sheetData>
    <row r="1" spans="1:11" ht="15.75" thickBot="1" x14ac:dyDescent="0.3">
      <c r="B1" s="8"/>
      <c r="C1" s="8"/>
      <c r="D1" s="8"/>
      <c r="E1" s="8"/>
      <c r="F1" s="8"/>
      <c r="G1" s="8"/>
      <c r="H1" s="8"/>
    </row>
    <row r="2" spans="1:11" ht="15.75" thickBot="1" x14ac:dyDescent="0.3">
      <c r="A2" s="6"/>
      <c r="B2" s="104" t="s">
        <v>15</v>
      </c>
      <c r="C2" s="105"/>
      <c r="D2" s="105"/>
      <c r="E2" s="105"/>
      <c r="F2" s="105"/>
      <c r="G2" s="105"/>
      <c r="H2" s="106"/>
      <c r="I2" s="7"/>
    </row>
    <row r="3" spans="1:11" ht="15.75" thickBot="1" x14ac:dyDescent="0.3">
      <c r="A3" s="6"/>
      <c r="B3" s="33" t="s">
        <v>35</v>
      </c>
      <c r="C3" s="34" t="s">
        <v>4</v>
      </c>
      <c r="D3" s="34" t="s">
        <v>0</v>
      </c>
      <c r="E3" s="34" t="s">
        <v>1</v>
      </c>
      <c r="F3" s="34" t="s">
        <v>2</v>
      </c>
      <c r="G3" s="35" t="s">
        <v>3</v>
      </c>
      <c r="H3" s="101" t="s">
        <v>37</v>
      </c>
      <c r="I3" s="7"/>
    </row>
    <row r="4" spans="1:11" x14ac:dyDescent="0.25">
      <c r="A4" s="6"/>
      <c r="B4" s="31" t="s">
        <v>11</v>
      </c>
      <c r="C4" s="32">
        <v>93</v>
      </c>
      <c r="D4" s="32">
        <v>136</v>
      </c>
      <c r="E4" s="32">
        <v>56</v>
      </c>
      <c r="F4" s="32">
        <v>0</v>
      </c>
      <c r="G4" s="36">
        <v>215</v>
      </c>
      <c r="H4" s="102"/>
      <c r="I4" s="7"/>
    </row>
    <row r="5" spans="1:11" ht="15.75" thickBot="1" x14ac:dyDescent="0.3">
      <c r="A5" s="6"/>
      <c r="B5" s="14" t="s">
        <v>12</v>
      </c>
      <c r="C5" s="51">
        <v>1.5</v>
      </c>
      <c r="D5" s="51">
        <v>0.75</v>
      </c>
      <c r="E5" s="51">
        <v>2</v>
      </c>
      <c r="F5" s="51">
        <v>1.75</v>
      </c>
      <c r="G5" s="52">
        <v>0.25</v>
      </c>
      <c r="H5" s="103"/>
      <c r="I5" s="7"/>
    </row>
    <row r="6" spans="1:11" ht="15.75" thickBot="1" x14ac:dyDescent="0.3">
      <c r="A6" s="6"/>
      <c r="B6" s="15" t="s">
        <v>36</v>
      </c>
      <c r="C6" s="53">
        <f>C5*C4</f>
        <v>139.5</v>
      </c>
      <c r="D6" s="53">
        <f t="shared" ref="D6:G6" si="0">D5*D4</f>
        <v>102</v>
      </c>
      <c r="E6" s="53">
        <f t="shared" si="0"/>
        <v>112</v>
      </c>
      <c r="F6" s="53">
        <f t="shared" si="0"/>
        <v>0</v>
      </c>
      <c r="G6" s="53">
        <f t="shared" si="0"/>
        <v>53.75</v>
      </c>
      <c r="H6" s="55">
        <f>SUM(C6:G6)</f>
        <v>407.25</v>
      </c>
      <c r="I6" s="7"/>
    </row>
    <row r="7" spans="1:11" ht="15.75" thickBot="1" x14ac:dyDescent="0.3">
      <c r="A7" s="6"/>
      <c r="B7" s="44"/>
      <c r="C7" s="17"/>
      <c r="D7" s="17"/>
      <c r="E7" s="17"/>
      <c r="F7" s="17"/>
      <c r="G7" s="17"/>
      <c r="H7" s="18"/>
      <c r="I7" s="45"/>
    </row>
    <row r="8" spans="1:11" ht="15.75" thickBot="1" x14ac:dyDescent="0.3">
      <c r="A8" s="6"/>
      <c r="B8" s="115" t="s">
        <v>21</v>
      </c>
      <c r="C8" s="116"/>
      <c r="D8" s="116"/>
      <c r="E8" s="116"/>
      <c r="F8" s="116"/>
      <c r="G8" s="116"/>
      <c r="H8" s="116"/>
      <c r="I8" s="117"/>
      <c r="J8" s="7"/>
    </row>
    <row r="9" spans="1:11" ht="30.75" thickBot="1" x14ac:dyDescent="0.3">
      <c r="A9" s="6"/>
      <c r="B9" s="37" t="s">
        <v>35</v>
      </c>
      <c r="C9" s="38" t="s">
        <v>4</v>
      </c>
      <c r="D9" s="38" t="s">
        <v>0</v>
      </c>
      <c r="E9" s="38" t="s">
        <v>1</v>
      </c>
      <c r="F9" s="38" t="s">
        <v>2</v>
      </c>
      <c r="G9" s="38" t="s">
        <v>3</v>
      </c>
      <c r="H9" s="39" t="s">
        <v>23</v>
      </c>
      <c r="I9" s="40" t="s">
        <v>38</v>
      </c>
      <c r="J9" s="7"/>
    </row>
    <row r="10" spans="1:11" x14ac:dyDescent="0.25">
      <c r="A10" s="6"/>
      <c r="B10" s="13" t="s">
        <v>39</v>
      </c>
      <c r="C10" s="24">
        <v>1</v>
      </c>
      <c r="D10" s="24">
        <v>1</v>
      </c>
      <c r="E10" s="24">
        <v>1</v>
      </c>
      <c r="F10" s="24">
        <v>1</v>
      </c>
      <c r="G10" s="24">
        <v>1</v>
      </c>
      <c r="H10" s="24">
        <f>C10*$C$4+D10*$D$4+E10*$E$4+F10*$F$4+G10*$G$4</f>
        <v>500</v>
      </c>
      <c r="I10" s="25">
        <v>500</v>
      </c>
      <c r="J10" s="7"/>
      <c r="K10" s="41"/>
    </row>
    <row r="11" spans="1:11" x14ac:dyDescent="0.25">
      <c r="A11" s="6"/>
      <c r="B11" s="14" t="s">
        <v>40</v>
      </c>
      <c r="C11" s="43">
        <v>0.4</v>
      </c>
      <c r="D11" s="43">
        <v>0.05</v>
      </c>
      <c r="E11" s="43">
        <v>1</v>
      </c>
      <c r="F11" s="43">
        <v>0</v>
      </c>
      <c r="G11" s="43">
        <v>0</v>
      </c>
      <c r="H11" s="5">
        <f t="shared" ref="H11:H18" si="1">C11*$C$4+D11*$D$4+E11*$E$4+F11*$F$4+G11*$G$4</f>
        <v>100</v>
      </c>
      <c r="I11" s="27">
        <f>0.2*500</f>
        <v>100</v>
      </c>
      <c r="J11" s="7"/>
    </row>
    <row r="12" spans="1:11" x14ac:dyDescent="0.25">
      <c r="A12" s="6"/>
      <c r="B12" s="14" t="s">
        <v>41</v>
      </c>
      <c r="C12" s="43">
        <v>0.4</v>
      </c>
      <c r="D12" s="43">
        <v>0.1</v>
      </c>
      <c r="E12" s="43">
        <v>0</v>
      </c>
      <c r="F12" s="43">
        <v>1</v>
      </c>
      <c r="G12" s="43">
        <v>0</v>
      </c>
      <c r="H12" s="5">
        <f t="shared" si="1"/>
        <v>50.800000000000004</v>
      </c>
      <c r="I12" s="27">
        <f>0.1*500</f>
        <v>50</v>
      </c>
      <c r="J12" s="7"/>
    </row>
    <row r="13" spans="1:11" x14ac:dyDescent="0.25">
      <c r="A13" s="6"/>
      <c r="B13" s="14" t="s">
        <v>42</v>
      </c>
      <c r="C13" s="43">
        <v>0</v>
      </c>
      <c r="D13" s="43">
        <v>0.2</v>
      </c>
      <c r="E13" s="43">
        <v>0</v>
      </c>
      <c r="F13" s="43">
        <v>0</v>
      </c>
      <c r="G13" s="43">
        <v>0</v>
      </c>
      <c r="H13" s="5">
        <f t="shared" si="1"/>
        <v>27.200000000000003</v>
      </c>
      <c r="I13" s="27">
        <f>0.05*500</f>
        <v>25</v>
      </c>
      <c r="J13" s="7"/>
    </row>
    <row r="14" spans="1:11" x14ac:dyDescent="0.25">
      <c r="A14" s="6"/>
      <c r="B14" s="14" t="s">
        <v>43</v>
      </c>
      <c r="C14" s="5">
        <v>1</v>
      </c>
      <c r="D14" s="5"/>
      <c r="E14" s="5"/>
      <c r="F14" s="5"/>
      <c r="G14" s="5"/>
      <c r="H14" s="5">
        <f t="shared" si="1"/>
        <v>93</v>
      </c>
      <c r="I14" s="27">
        <v>200</v>
      </c>
      <c r="J14" s="7"/>
    </row>
    <row r="15" spans="1:11" x14ac:dyDescent="0.25">
      <c r="A15" s="6"/>
      <c r="B15" s="14" t="s">
        <v>44</v>
      </c>
      <c r="C15" s="5"/>
      <c r="D15" s="5">
        <v>1</v>
      </c>
      <c r="E15" s="5"/>
      <c r="F15" s="5"/>
      <c r="G15" s="5"/>
      <c r="H15" s="5">
        <f t="shared" si="1"/>
        <v>136</v>
      </c>
      <c r="I15" s="27">
        <v>400</v>
      </c>
      <c r="J15" s="7"/>
    </row>
    <row r="16" spans="1:11" x14ac:dyDescent="0.25">
      <c r="A16" s="6"/>
      <c r="B16" s="14" t="s">
        <v>45</v>
      </c>
      <c r="C16" s="5"/>
      <c r="D16" s="5"/>
      <c r="E16" s="5">
        <v>1</v>
      </c>
      <c r="F16" s="5"/>
      <c r="G16" s="5"/>
      <c r="H16" s="5">
        <f t="shared" si="1"/>
        <v>56</v>
      </c>
      <c r="I16" s="27">
        <v>100</v>
      </c>
      <c r="J16" s="7"/>
    </row>
    <row r="17" spans="1:10" x14ac:dyDescent="0.25">
      <c r="A17" s="6"/>
      <c r="B17" s="14" t="s">
        <v>46</v>
      </c>
      <c r="C17" s="5"/>
      <c r="D17" s="5"/>
      <c r="E17" s="5"/>
      <c r="F17" s="5">
        <v>1</v>
      </c>
      <c r="G17" s="5"/>
      <c r="H17" s="5">
        <f t="shared" si="1"/>
        <v>0</v>
      </c>
      <c r="I17" s="27">
        <v>50</v>
      </c>
      <c r="J17" s="7"/>
    </row>
    <row r="18" spans="1:10" ht="15.75" thickBot="1" x14ac:dyDescent="0.3">
      <c r="A18" s="6"/>
      <c r="B18" s="15" t="s">
        <v>47</v>
      </c>
      <c r="C18" s="29"/>
      <c r="D18" s="29"/>
      <c r="E18" s="29"/>
      <c r="F18" s="29"/>
      <c r="G18" s="29">
        <v>1</v>
      </c>
      <c r="H18" s="29">
        <f t="shared" si="1"/>
        <v>215</v>
      </c>
      <c r="I18" s="30">
        <v>800</v>
      </c>
      <c r="J18" s="7"/>
    </row>
    <row r="19" spans="1:10" x14ac:dyDescent="0.25">
      <c r="B19" s="11"/>
      <c r="C19" s="19"/>
      <c r="D19" s="19"/>
      <c r="E19" s="19"/>
      <c r="F19" s="19"/>
      <c r="G19" s="19"/>
      <c r="H19" s="11"/>
      <c r="I19" s="11"/>
    </row>
    <row r="20" spans="1:10" x14ac:dyDescent="0.25">
      <c r="C20" s="5"/>
      <c r="D20" s="5"/>
      <c r="E20" s="5"/>
      <c r="F20" s="5"/>
      <c r="G20" s="5"/>
    </row>
  </sheetData>
  <mergeCells count="3">
    <mergeCell ref="B2:H2"/>
    <mergeCell ref="H3:H5"/>
    <mergeCell ref="B8:I8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L6" sqref="L6"/>
    </sheetView>
  </sheetViews>
  <sheetFormatPr defaultRowHeight="15" x14ac:dyDescent="0.25"/>
  <cols>
    <col min="1" max="1" width="3.140625" style="1" customWidth="1"/>
    <col min="2" max="2" width="47.7109375" style="1" bestFit="1" customWidth="1"/>
    <col min="3" max="3" width="9.7109375" style="5" bestFit="1" customWidth="1"/>
    <col min="4" max="4" width="10.28515625" style="5" bestFit="1" customWidth="1"/>
    <col min="5" max="5" width="9.7109375" style="5" bestFit="1" customWidth="1"/>
    <col min="6" max="6" width="13.42578125" style="1" customWidth="1"/>
    <col min="7" max="7" width="11.5703125" style="1" customWidth="1"/>
    <col min="8" max="8" width="13.5703125" style="1" customWidth="1"/>
    <col min="9" max="16384" width="9.140625" style="1"/>
  </cols>
  <sheetData>
    <row r="1" spans="1:11" ht="15.75" thickBot="1" x14ac:dyDescent="0.3">
      <c r="B1" s="8"/>
      <c r="C1" s="9"/>
      <c r="D1" s="9"/>
      <c r="E1" s="9"/>
      <c r="F1" s="8"/>
    </row>
    <row r="2" spans="1:11" ht="15.75" thickBot="1" x14ac:dyDescent="0.3">
      <c r="A2" s="6"/>
      <c r="B2" s="104" t="s">
        <v>15</v>
      </c>
      <c r="C2" s="105"/>
      <c r="D2" s="105"/>
      <c r="E2" s="105"/>
      <c r="F2" s="106"/>
      <c r="G2" s="7"/>
    </row>
    <row r="3" spans="1:11" ht="15.75" thickBot="1" x14ac:dyDescent="0.3">
      <c r="A3" s="6"/>
      <c r="B3" s="33" t="s">
        <v>48</v>
      </c>
      <c r="C3" s="34" t="s">
        <v>4</v>
      </c>
      <c r="D3" s="34" t="s">
        <v>0</v>
      </c>
      <c r="E3" s="35" t="s">
        <v>1</v>
      </c>
      <c r="F3" s="101" t="s">
        <v>62</v>
      </c>
      <c r="G3" s="7"/>
    </row>
    <row r="4" spans="1:11" x14ac:dyDescent="0.25">
      <c r="A4" s="6"/>
      <c r="B4" s="31" t="s">
        <v>11</v>
      </c>
      <c r="C4" s="32">
        <v>0</v>
      </c>
      <c r="D4" s="32">
        <v>100</v>
      </c>
      <c r="E4" s="36">
        <v>0</v>
      </c>
      <c r="F4" s="102"/>
      <c r="G4" s="7"/>
    </row>
    <row r="5" spans="1:11" ht="15.75" thickBot="1" x14ac:dyDescent="0.3">
      <c r="A5" s="6"/>
      <c r="B5" s="14" t="s">
        <v>12</v>
      </c>
      <c r="C5" s="51">
        <v>53</v>
      </c>
      <c r="D5" s="51">
        <v>42</v>
      </c>
      <c r="E5" s="52">
        <v>45</v>
      </c>
      <c r="F5" s="103"/>
      <c r="G5" s="7"/>
    </row>
    <row r="6" spans="1:11" ht="15.75" thickBot="1" x14ac:dyDescent="0.3">
      <c r="A6" s="6"/>
      <c r="B6" s="15" t="s">
        <v>60</v>
      </c>
      <c r="C6" s="58">
        <f>C5*C4</f>
        <v>0</v>
      </c>
      <c r="D6" s="58">
        <f t="shared" ref="D6:E6" si="0">D5*D4</f>
        <v>4200</v>
      </c>
      <c r="E6" s="58">
        <f t="shared" si="0"/>
        <v>0</v>
      </c>
      <c r="F6" s="55">
        <f>SUM(C6:E6)</f>
        <v>4200</v>
      </c>
      <c r="G6" s="7"/>
    </row>
    <row r="7" spans="1:11" s="50" customFormat="1" ht="15.75" thickBot="1" x14ac:dyDescent="0.3">
      <c r="B7" s="48"/>
      <c r="C7" s="63"/>
      <c r="D7" s="63"/>
      <c r="E7" s="63"/>
      <c r="F7" s="64"/>
      <c r="G7" s="65"/>
      <c r="H7" s="65"/>
    </row>
    <row r="8" spans="1:11" s="50" customFormat="1" ht="15.75" thickBot="1" x14ac:dyDescent="0.3">
      <c r="A8" s="68"/>
      <c r="B8" s="118" t="s">
        <v>21</v>
      </c>
      <c r="C8" s="119"/>
      <c r="D8" s="119"/>
      <c r="E8" s="119"/>
      <c r="F8" s="119"/>
      <c r="G8" s="119"/>
      <c r="H8" s="120"/>
      <c r="I8" s="69"/>
    </row>
    <row r="9" spans="1:11" s="60" customFormat="1" ht="30.75" thickBot="1" x14ac:dyDescent="0.3">
      <c r="A9" s="62"/>
      <c r="B9" s="61" t="s">
        <v>48</v>
      </c>
      <c r="C9" s="38" t="s">
        <v>4</v>
      </c>
      <c r="D9" s="38" t="s">
        <v>0</v>
      </c>
      <c r="E9" s="38" t="s">
        <v>1</v>
      </c>
      <c r="F9" s="39" t="s">
        <v>23</v>
      </c>
      <c r="G9" s="39" t="s">
        <v>53</v>
      </c>
      <c r="H9" s="40" t="s">
        <v>54</v>
      </c>
    </row>
    <row r="10" spans="1:11" x14ac:dyDescent="0.25">
      <c r="A10" s="6"/>
      <c r="B10" s="31" t="s">
        <v>49</v>
      </c>
      <c r="C10" s="66">
        <v>0.04</v>
      </c>
      <c r="D10" s="66">
        <v>0.02</v>
      </c>
      <c r="E10" s="66">
        <v>0.02</v>
      </c>
      <c r="F10" s="19">
        <f>C10*$C$4+D10*$D$4+E10*$E$4</f>
        <v>2</v>
      </c>
      <c r="G10" s="71">
        <f>3%*100</f>
        <v>3</v>
      </c>
      <c r="H10" s="72"/>
    </row>
    <row r="11" spans="1:11" x14ac:dyDescent="0.25">
      <c r="A11" s="6"/>
      <c r="B11" s="14" t="s">
        <v>58</v>
      </c>
      <c r="C11" s="43">
        <v>0.03</v>
      </c>
      <c r="D11" s="43">
        <v>-0.03</v>
      </c>
      <c r="E11" s="43">
        <v>-0.01</v>
      </c>
      <c r="F11" s="49">
        <f t="shared" ref="F11:F12" si="1">C11*$C$4+D11*$D$4+E11*$E$4</f>
        <v>-3</v>
      </c>
      <c r="G11" s="49">
        <v>0</v>
      </c>
      <c r="H11" s="27"/>
    </row>
    <row r="12" spans="1:11" ht="15.75" thickBot="1" x14ac:dyDescent="0.3">
      <c r="A12" s="6"/>
      <c r="B12" s="15" t="s">
        <v>52</v>
      </c>
      <c r="C12" s="70">
        <v>1</v>
      </c>
      <c r="D12" s="70">
        <v>1</v>
      </c>
      <c r="E12" s="70">
        <v>1</v>
      </c>
      <c r="F12" s="29">
        <f t="shared" si="1"/>
        <v>100</v>
      </c>
      <c r="G12" s="29"/>
      <c r="H12" s="30">
        <v>100</v>
      </c>
    </row>
    <row r="13" spans="1:11" x14ac:dyDescent="0.25">
      <c r="B13" s="11"/>
      <c r="C13" s="66"/>
      <c r="D13" s="66"/>
      <c r="E13" s="66"/>
      <c r="F13" s="11"/>
      <c r="G13" s="11"/>
      <c r="H13" s="11"/>
    </row>
    <row r="14" spans="1:11" ht="15" customHeight="1" x14ac:dyDescent="0.25">
      <c r="B14" s="121" t="s">
        <v>57</v>
      </c>
      <c r="G14" s="74"/>
      <c r="H14" s="74"/>
      <c r="I14" s="74"/>
      <c r="J14" s="74"/>
      <c r="K14" s="74"/>
    </row>
    <row r="15" spans="1:11" x14ac:dyDescent="0.25">
      <c r="B15" s="122"/>
      <c r="G15" s="74"/>
      <c r="H15" s="74"/>
      <c r="I15" s="74"/>
      <c r="J15" s="74"/>
      <c r="K15" s="74"/>
    </row>
    <row r="16" spans="1:11" x14ac:dyDescent="0.25">
      <c r="B16" s="122"/>
      <c r="G16" s="74"/>
      <c r="H16" s="74"/>
      <c r="I16" s="74"/>
      <c r="J16" s="74"/>
      <c r="K16" s="74"/>
    </row>
    <row r="17" spans="2:11" x14ac:dyDescent="0.25">
      <c r="B17" s="122"/>
      <c r="G17" s="74"/>
      <c r="H17" s="74"/>
      <c r="I17" s="74"/>
      <c r="J17" s="74"/>
      <c r="K17" s="74"/>
    </row>
    <row r="18" spans="2:11" x14ac:dyDescent="0.25">
      <c r="B18" s="122"/>
      <c r="G18" s="74"/>
      <c r="H18" s="74"/>
      <c r="I18" s="74"/>
      <c r="J18" s="74"/>
      <c r="K18" s="74"/>
    </row>
    <row r="19" spans="2:11" x14ac:dyDescent="0.25">
      <c r="B19" s="123"/>
      <c r="G19" s="74"/>
      <c r="H19" s="74"/>
      <c r="I19" s="74"/>
      <c r="J19" s="74"/>
      <c r="K19" s="74"/>
    </row>
  </sheetData>
  <mergeCells count="4">
    <mergeCell ref="B2:F2"/>
    <mergeCell ref="F3:F5"/>
    <mergeCell ref="B8:H8"/>
    <mergeCell ref="B14:B1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8" sqref="B8:H8"/>
    </sheetView>
  </sheetViews>
  <sheetFormatPr defaultRowHeight="15" x14ac:dyDescent="0.25"/>
  <cols>
    <col min="1" max="1" width="3.28515625" style="1" customWidth="1"/>
    <col min="2" max="2" width="47.7109375" style="1" bestFit="1" customWidth="1"/>
    <col min="3" max="3" width="9.7109375" style="5" bestFit="1" customWidth="1"/>
    <col min="4" max="4" width="10.28515625" style="5" bestFit="1" customWidth="1"/>
    <col min="5" max="5" width="9.7109375" style="5" bestFit="1" customWidth="1"/>
    <col min="6" max="6" width="13.42578125" style="1" customWidth="1"/>
    <col min="7" max="7" width="11.5703125" style="1" customWidth="1"/>
    <col min="8" max="8" width="13.5703125" style="1" customWidth="1"/>
    <col min="9" max="16384" width="9.140625" style="1"/>
  </cols>
  <sheetData>
    <row r="1" spans="1:11" ht="15.75" thickBot="1" x14ac:dyDescent="0.3">
      <c r="B1" s="8"/>
      <c r="C1" s="9"/>
      <c r="D1" s="9"/>
      <c r="E1" s="9"/>
      <c r="F1" s="8"/>
    </row>
    <row r="2" spans="1:11" ht="15.75" thickBot="1" x14ac:dyDescent="0.3">
      <c r="A2" s="6"/>
      <c r="B2" s="104" t="s">
        <v>15</v>
      </c>
      <c r="C2" s="105"/>
      <c r="D2" s="105"/>
      <c r="E2" s="105"/>
      <c r="F2" s="106"/>
      <c r="G2" s="7"/>
    </row>
    <row r="3" spans="1:11" ht="15.75" customHeight="1" thickBot="1" x14ac:dyDescent="0.3">
      <c r="A3" s="6"/>
      <c r="B3" s="33" t="s">
        <v>48</v>
      </c>
      <c r="C3" s="34" t="s">
        <v>4</v>
      </c>
      <c r="D3" s="34" t="s">
        <v>0</v>
      </c>
      <c r="E3" s="35" t="s">
        <v>1</v>
      </c>
      <c r="F3" s="101" t="s">
        <v>62</v>
      </c>
      <c r="G3" s="7"/>
    </row>
    <row r="4" spans="1:11" x14ac:dyDescent="0.25">
      <c r="A4" s="6"/>
      <c r="B4" s="31" t="s">
        <v>11</v>
      </c>
      <c r="C4" s="32">
        <v>0</v>
      </c>
      <c r="D4" s="32">
        <v>100.00000000000001</v>
      </c>
      <c r="E4" s="36">
        <v>0</v>
      </c>
      <c r="F4" s="102"/>
      <c r="G4" s="7"/>
    </row>
    <row r="5" spans="1:11" ht="15.75" thickBot="1" x14ac:dyDescent="0.3">
      <c r="A5" s="6"/>
      <c r="B5" s="14" t="s">
        <v>12</v>
      </c>
      <c r="C5" s="51">
        <v>53</v>
      </c>
      <c r="D5" s="51">
        <v>42</v>
      </c>
      <c r="E5" s="52">
        <v>45</v>
      </c>
      <c r="F5" s="103"/>
      <c r="G5" s="7"/>
    </row>
    <row r="6" spans="1:11" ht="15.75" thickBot="1" x14ac:dyDescent="0.3">
      <c r="A6" s="6"/>
      <c r="B6" s="15" t="s">
        <v>60</v>
      </c>
      <c r="C6" s="58">
        <f>C5*C4</f>
        <v>0</v>
      </c>
      <c r="D6" s="58">
        <f t="shared" ref="D6:E6" si="0">D5*D4</f>
        <v>4200.0000000000009</v>
      </c>
      <c r="E6" s="58">
        <f t="shared" si="0"/>
        <v>0</v>
      </c>
      <c r="F6" s="55">
        <f>SUM(C6:E6)</f>
        <v>4200.0000000000009</v>
      </c>
      <c r="G6" s="7"/>
    </row>
    <row r="7" spans="1:11" s="50" customFormat="1" ht="15.75" thickBot="1" x14ac:dyDescent="0.3">
      <c r="B7" s="48"/>
      <c r="C7" s="63"/>
      <c r="D7" s="63"/>
      <c r="E7" s="63"/>
      <c r="F7" s="64"/>
      <c r="G7" s="65"/>
      <c r="H7" s="65"/>
    </row>
    <row r="8" spans="1:11" s="50" customFormat="1" ht="15.75" thickBot="1" x14ac:dyDescent="0.3">
      <c r="A8" s="68"/>
      <c r="B8" s="118" t="s">
        <v>21</v>
      </c>
      <c r="C8" s="119"/>
      <c r="D8" s="119"/>
      <c r="E8" s="119"/>
      <c r="F8" s="119"/>
      <c r="G8" s="119"/>
      <c r="H8" s="120"/>
      <c r="I8" s="69"/>
    </row>
    <row r="9" spans="1:11" s="60" customFormat="1" ht="30.75" thickBot="1" x14ac:dyDescent="0.3">
      <c r="A9" s="62"/>
      <c r="B9" s="61" t="s">
        <v>48</v>
      </c>
      <c r="C9" s="38" t="s">
        <v>4</v>
      </c>
      <c r="D9" s="38" t="s">
        <v>0</v>
      </c>
      <c r="E9" s="38" t="s">
        <v>1</v>
      </c>
      <c r="F9" s="39" t="s">
        <v>23</v>
      </c>
      <c r="G9" s="39" t="s">
        <v>53</v>
      </c>
      <c r="H9" s="40" t="s">
        <v>54</v>
      </c>
    </row>
    <row r="10" spans="1:11" x14ac:dyDescent="0.25">
      <c r="A10" s="6"/>
      <c r="B10" s="31" t="s">
        <v>49</v>
      </c>
      <c r="C10" s="66">
        <v>0.04</v>
      </c>
      <c r="D10" s="66">
        <v>0.02</v>
      </c>
      <c r="E10" s="66">
        <v>0.02</v>
      </c>
      <c r="F10" s="19">
        <f>C10*$C$4+D10*$D$4+E10*$E$4</f>
        <v>2.0000000000000004</v>
      </c>
      <c r="G10" s="71">
        <f>3%*100</f>
        <v>3</v>
      </c>
      <c r="H10" s="72"/>
    </row>
    <row r="11" spans="1:11" x14ac:dyDescent="0.25">
      <c r="A11" s="6"/>
      <c r="B11" s="14" t="s">
        <v>50</v>
      </c>
      <c r="C11" s="43">
        <v>0.09</v>
      </c>
      <c r="D11" s="43">
        <v>0.01</v>
      </c>
      <c r="E11" s="43">
        <v>0.05</v>
      </c>
      <c r="F11" s="73">
        <f t="shared" ref="F11:F13" si="1">C11*$C$4+D11*$D$4+E11*$E$4</f>
        <v>1.0000000000000002</v>
      </c>
      <c r="G11" s="73">
        <f>2*F12</f>
        <v>4.0000000000000009</v>
      </c>
      <c r="H11" s="27"/>
    </row>
    <row r="12" spans="1:11" x14ac:dyDescent="0.25">
      <c r="A12" s="6"/>
      <c r="B12" s="14" t="s">
        <v>51</v>
      </c>
      <c r="C12" s="43">
        <v>0.03</v>
      </c>
      <c r="D12" s="43">
        <v>0.02</v>
      </c>
      <c r="E12" s="43">
        <v>0.03</v>
      </c>
      <c r="F12" s="73">
        <f t="shared" si="1"/>
        <v>2.0000000000000004</v>
      </c>
      <c r="G12" s="5"/>
      <c r="H12" s="27"/>
    </row>
    <row r="13" spans="1:11" ht="15.75" thickBot="1" x14ac:dyDescent="0.3">
      <c r="A13" s="6"/>
      <c r="B13" s="15" t="s">
        <v>52</v>
      </c>
      <c r="C13" s="70">
        <v>1</v>
      </c>
      <c r="D13" s="70">
        <v>1</v>
      </c>
      <c r="E13" s="70">
        <v>1</v>
      </c>
      <c r="F13" s="29">
        <f t="shared" si="1"/>
        <v>100.00000000000001</v>
      </c>
      <c r="G13" s="29"/>
      <c r="H13" s="30">
        <v>100</v>
      </c>
    </row>
    <row r="14" spans="1:11" x14ac:dyDescent="0.25">
      <c r="B14" s="11"/>
      <c r="C14" s="66"/>
      <c r="D14" s="66"/>
      <c r="E14" s="66"/>
      <c r="F14" s="11"/>
      <c r="G14" s="11"/>
      <c r="H14" s="11"/>
    </row>
    <row r="15" spans="1:11" ht="15" customHeight="1" x14ac:dyDescent="0.25">
      <c r="B15" s="121" t="s">
        <v>56</v>
      </c>
      <c r="G15" s="124" t="s">
        <v>55</v>
      </c>
      <c r="H15" s="125"/>
      <c r="I15" s="125"/>
      <c r="J15" s="125"/>
      <c r="K15" s="126"/>
    </row>
    <row r="16" spans="1:11" x14ac:dyDescent="0.25">
      <c r="B16" s="122"/>
      <c r="G16" s="127"/>
      <c r="H16" s="128"/>
      <c r="I16" s="128"/>
      <c r="J16" s="128"/>
      <c r="K16" s="129"/>
    </row>
    <row r="17" spans="2:11" x14ac:dyDescent="0.25">
      <c r="B17" s="122"/>
      <c r="G17" s="127"/>
      <c r="H17" s="128"/>
      <c r="I17" s="128"/>
      <c r="J17" s="128"/>
      <c r="K17" s="129"/>
    </row>
    <row r="18" spans="2:11" x14ac:dyDescent="0.25">
      <c r="B18" s="122"/>
      <c r="G18" s="127"/>
      <c r="H18" s="128"/>
      <c r="I18" s="128"/>
      <c r="J18" s="128"/>
      <c r="K18" s="129"/>
    </row>
    <row r="19" spans="2:11" x14ac:dyDescent="0.25">
      <c r="B19" s="122"/>
      <c r="G19" s="127"/>
      <c r="H19" s="128"/>
      <c r="I19" s="128"/>
      <c r="J19" s="128"/>
      <c r="K19" s="129"/>
    </row>
    <row r="20" spans="2:11" x14ac:dyDescent="0.25">
      <c r="B20" s="123"/>
      <c r="G20" s="130"/>
      <c r="H20" s="131"/>
      <c r="I20" s="131"/>
      <c r="J20" s="131"/>
      <c r="K20" s="132"/>
    </row>
  </sheetData>
  <mergeCells count="5">
    <mergeCell ref="F3:F5"/>
    <mergeCell ref="B2:F2"/>
    <mergeCell ref="B8:H8"/>
    <mergeCell ref="G15:K20"/>
    <mergeCell ref="B15:B20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B9" sqref="B9:J10"/>
    </sheetView>
  </sheetViews>
  <sheetFormatPr defaultRowHeight="15" x14ac:dyDescent="0.25"/>
  <cols>
    <col min="1" max="1" width="3.7109375" style="1" customWidth="1"/>
    <col min="2" max="2" width="39.28515625" style="1" bestFit="1" customWidth="1"/>
    <col min="3" max="6" width="9.140625" style="5"/>
    <col min="7" max="7" width="13.7109375" style="5" customWidth="1"/>
    <col min="8" max="10" width="9.140625" style="5"/>
    <col min="11" max="16384" width="9.140625" style="1"/>
  </cols>
  <sheetData>
    <row r="1" spans="1:11" ht="15.75" thickBot="1" x14ac:dyDescent="0.3">
      <c r="B1" s="8"/>
      <c r="C1" s="9"/>
      <c r="D1" s="9"/>
      <c r="E1" s="9"/>
      <c r="F1" s="9"/>
      <c r="G1" s="9"/>
    </row>
    <row r="2" spans="1:11" ht="15.75" thickBot="1" x14ac:dyDescent="0.3">
      <c r="B2" s="140" t="s">
        <v>15</v>
      </c>
      <c r="C2" s="141"/>
      <c r="D2" s="141"/>
      <c r="E2" s="141"/>
      <c r="F2" s="141"/>
      <c r="G2" s="142"/>
      <c r="H2" s="4"/>
    </row>
    <row r="3" spans="1:11" x14ac:dyDescent="0.25">
      <c r="A3" s="6"/>
      <c r="B3" s="13" t="s">
        <v>59</v>
      </c>
      <c r="C3" s="20">
        <v>1</v>
      </c>
      <c r="D3" s="20">
        <v>2</v>
      </c>
      <c r="E3" s="20">
        <v>3</v>
      </c>
      <c r="F3" s="77">
        <v>4</v>
      </c>
      <c r="G3" s="101" t="s">
        <v>63</v>
      </c>
      <c r="H3" s="4"/>
    </row>
    <row r="4" spans="1:11" x14ac:dyDescent="0.25">
      <c r="A4" s="6"/>
      <c r="B4" s="14" t="s">
        <v>11</v>
      </c>
      <c r="C4" s="42">
        <v>0.54166666666666641</v>
      </c>
      <c r="D4" s="42">
        <v>0.16666666666666663</v>
      </c>
      <c r="E4" s="42">
        <v>0</v>
      </c>
      <c r="F4" s="78">
        <v>0.29166666666666691</v>
      </c>
      <c r="G4" s="102"/>
      <c r="H4" s="4"/>
    </row>
    <row r="5" spans="1:11" ht="15.75" thickBot="1" x14ac:dyDescent="0.3">
      <c r="A5" s="6"/>
      <c r="B5" s="14" t="s">
        <v>12</v>
      </c>
      <c r="C5" s="56">
        <v>0.14000000000000001</v>
      </c>
      <c r="D5" s="56">
        <v>0.1</v>
      </c>
      <c r="E5" s="56">
        <v>0.15</v>
      </c>
      <c r="F5" s="79">
        <v>0.12</v>
      </c>
      <c r="G5" s="103"/>
      <c r="H5" s="4"/>
    </row>
    <row r="6" spans="1:11" ht="15.75" thickBot="1" x14ac:dyDescent="0.3">
      <c r="A6" s="6"/>
      <c r="B6" s="15" t="s">
        <v>61</v>
      </c>
      <c r="C6" s="58">
        <f>C5*C4</f>
        <v>7.5833333333333308E-2</v>
      </c>
      <c r="D6" s="58">
        <f t="shared" ref="D6:F6" si="0">D5*D4</f>
        <v>1.6666666666666663E-2</v>
      </c>
      <c r="E6" s="58">
        <f t="shared" si="0"/>
        <v>0</v>
      </c>
      <c r="F6" s="58">
        <f t="shared" si="0"/>
        <v>3.5000000000000024E-2</v>
      </c>
      <c r="G6" s="54">
        <f>SUM(C6:F6)</f>
        <v>0.1275</v>
      </c>
      <c r="H6" s="4"/>
    </row>
    <row r="7" spans="1:11" ht="15.75" thickBot="1" x14ac:dyDescent="0.3">
      <c r="B7" s="76"/>
      <c r="C7" s="80"/>
      <c r="D7" s="80"/>
      <c r="E7" s="80"/>
      <c r="F7" s="80"/>
      <c r="G7" s="81"/>
      <c r="H7" s="9"/>
      <c r="I7" s="9"/>
      <c r="J7" s="9"/>
    </row>
    <row r="8" spans="1:11" ht="15.75" thickBot="1" x14ac:dyDescent="0.3">
      <c r="A8" s="6"/>
      <c r="B8" s="118" t="s">
        <v>21</v>
      </c>
      <c r="C8" s="119"/>
      <c r="D8" s="119"/>
      <c r="E8" s="119"/>
      <c r="F8" s="119"/>
      <c r="G8" s="119"/>
      <c r="H8" s="119"/>
      <c r="I8" s="119"/>
      <c r="J8" s="120"/>
      <c r="K8" s="7"/>
    </row>
    <row r="9" spans="1:11" x14ac:dyDescent="0.25">
      <c r="A9" s="6"/>
      <c r="B9" s="135" t="s">
        <v>59</v>
      </c>
      <c r="C9" s="133">
        <v>1</v>
      </c>
      <c r="D9" s="133">
        <v>2</v>
      </c>
      <c r="E9" s="133">
        <v>3</v>
      </c>
      <c r="F9" s="133">
        <v>4</v>
      </c>
      <c r="G9" s="133" t="s">
        <v>23</v>
      </c>
      <c r="H9" s="137" t="s">
        <v>64</v>
      </c>
      <c r="I9" s="138"/>
      <c r="J9" s="139"/>
      <c r="K9" s="7"/>
    </row>
    <row r="10" spans="1:11" ht="15.75" thickBot="1" x14ac:dyDescent="0.3">
      <c r="A10" s="6"/>
      <c r="B10" s="136"/>
      <c r="C10" s="134"/>
      <c r="D10" s="134"/>
      <c r="E10" s="134"/>
      <c r="F10" s="134"/>
      <c r="G10" s="134"/>
      <c r="H10" s="82" t="s">
        <v>6</v>
      </c>
      <c r="I10" s="82" t="s">
        <v>22</v>
      </c>
      <c r="J10" s="83" t="s">
        <v>5</v>
      </c>
      <c r="K10" s="7"/>
    </row>
    <row r="11" spans="1:11" x14ac:dyDescent="0.25">
      <c r="A11" s="6"/>
      <c r="B11" s="13" t="s">
        <v>68</v>
      </c>
      <c r="C11" s="24">
        <v>1</v>
      </c>
      <c r="D11" s="24">
        <v>1</v>
      </c>
      <c r="E11" s="24">
        <v>1</v>
      </c>
      <c r="F11" s="24">
        <v>1</v>
      </c>
      <c r="G11" s="24">
        <f>C11*$C$4+D11*$D$4+E11*$E$4+F11*$F$4</f>
        <v>1</v>
      </c>
      <c r="H11" s="24">
        <v>1</v>
      </c>
      <c r="I11" s="24"/>
      <c r="J11" s="25"/>
      <c r="K11" s="7"/>
    </row>
    <row r="12" spans="1:11" x14ac:dyDescent="0.25">
      <c r="A12" s="6"/>
      <c r="B12" s="14" t="s">
        <v>69</v>
      </c>
      <c r="C12" s="43">
        <v>0.8</v>
      </c>
      <c r="D12" s="43">
        <v>0.3</v>
      </c>
      <c r="E12" s="43">
        <v>0.7</v>
      </c>
      <c r="F12" s="43">
        <v>0.4</v>
      </c>
      <c r="G12" s="43">
        <f t="shared" ref="G12:G14" si="1">C12*$C$4+D12*$D$4+E12*$E$4+F12*$F$4</f>
        <v>0.59999999999999987</v>
      </c>
      <c r="H12" s="43"/>
      <c r="I12" s="43">
        <v>0.6</v>
      </c>
      <c r="J12" s="84"/>
      <c r="K12" s="7"/>
    </row>
    <row r="13" spans="1:11" x14ac:dyDescent="0.25">
      <c r="A13" s="6"/>
      <c r="B13" s="14" t="s">
        <v>70</v>
      </c>
      <c r="C13" s="43">
        <v>0.1</v>
      </c>
      <c r="D13" s="43">
        <v>0.3</v>
      </c>
      <c r="E13" s="43">
        <v>0.1</v>
      </c>
      <c r="F13" s="43">
        <v>0.5</v>
      </c>
      <c r="G13" s="43">
        <f t="shared" si="1"/>
        <v>0.25000000000000011</v>
      </c>
      <c r="H13" s="43"/>
      <c r="I13" s="43"/>
      <c r="J13" s="84">
        <v>0.35</v>
      </c>
      <c r="K13" s="7"/>
    </row>
    <row r="14" spans="1:11" ht="15.75" thickBot="1" x14ac:dyDescent="0.3">
      <c r="A14" s="6"/>
      <c r="B14" s="15" t="s">
        <v>71</v>
      </c>
      <c r="C14" s="85">
        <v>0.1</v>
      </c>
      <c r="D14" s="85">
        <v>0.4</v>
      </c>
      <c r="E14" s="85">
        <v>0.2</v>
      </c>
      <c r="F14" s="85">
        <v>0.1</v>
      </c>
      <c r="G14" s="85">
        <f t="shared" si="1"/>
        <v>0.15</v>
      </c>
      <c r="H14" s="85">
        <v>0.15</v>
      </c>
      <c r="I14" s="85"/>
      <c r="J14" s="86"/>
      <c r="K14" s="7"/>
    </row>
    <row r="15" spans="1:11" x14ac:dyDescent="0.25">
      <c r="B15" s="11"/>
      <c r="C15" s="19"/>
      <c r="D15" s="19"/>
      <c r="E15" s="19"/>
      <c r="F15" s="19"/>
      <c r="G15" s="19"/>
      <c r="H15" s="19"/>
      <c r="I15" s="19"/>
      <c r="J15" s="19"/>
    </row>
  </sheetData>
  <mergeCells count="10">
    <mergeCell ref="G9:G10"/>
    <mergeCell ref="B9:B10"/>
    <mergeCell ref="H9:J9"/>
    <mergeCell ref="G3:G5"/>
    <mergeCell ref="B2:G2"/>
    <mergeCell ref="B8:J8"/>
    <mergeCell ref="C9:C10"/>
    <mergeCell ref="D9:D10"/>
    <mergeCell ref="E9:E10"/>
    <mergeCell ref="F9:F10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P6" sqref="P6"/>
    </sheetView>
  </sheetViews>
  <sheetFormatPr defaultRowHeight="15" x14ac:dyDescent="0.25"/>
  <cols>
    <col min="1" max="1" width="3.5703125" style="1" customWidth="1"/>
    <col min="2" max="2" width="39.7109375" style="1" bestFit="1" customWidth="1"/>
    <col min="3" max="10" width="9.140625" style="1"/>
    <col min="11" max="11" width="14.42578125" style="1" customWidth="1"/>
    <col min="12" max="16384" width="9.140625" style="1"/>
  </cols>
  <sheetData>
    <row r="1" spans="1:15" ht="15.75" thickBot="1" x14ac:dyDescent="0.3">
      <c r="B1" s="8"/>
      <c r="C1" s="8"/>
      <c r="D1" s="8"/>
      <c r="E1" s="8"/>
      <c r="F1" s="8"/>
      <c r="G1" s="8"/>
      <c r="H1" s="8"/>
      <c r="I1" s="8"/>
      <c r="J1" s="8"/>
      <c r="K1" s="8"/>
    </row>
    <row r="2" spans="1:15" ht="15.75" thickBot="1" x14ac:dyDescent="0.3">
      <c r="B2" s="104" t="s">
        <v>15</v>
      </c>
      <c r="C2" s="105"/>
      <c r="D2" s="105"/>
      <c r="E2" s="105"/>
      <c r="F2" s="105"/>
      <c r="G2" s="105"/>
      <c r="H2" s="105"/>
      <c r="I2" s="105"/>
      <c r="J2" s="105"/>
      <c r="K2" s="106"/>
      <c r="L2" s="88"/>
      <c r="M2" s="87"/>
    </row>
    <row r="3" spans="1:15" ht="15" customHeight="1" x14ac:dyDescent="0.25">
      <c r="B3" s="133" t="s">
        <v>65</v>
      </c>
      <c r="C3" s="57">
        <v>1</v>
      </c>
      <c r="D3" s="57">
        <v>2</v>
      </c>
      <c r="E3" s="57">
        <v>3</v>
      </c>
      <c r="F3" s="57">
        <v>4</v>
      </c>
      <c r="G3" s="57">
        <v>1</v>
      </c>
      <c r="H3" s="57">
        <v>2</v>
      </c>
      <c r="I3" s="57">
        <v>3</v>
      </c>
      <c r="J3" s="57">
        <v>4</v>
      </c>
      <c r="K3" s="147" t="s">
        <v>74</v>
      </c>
      <c r="L3" s="5"/>
      <c r="M3" s="5"/>
      <c r="N3" s="5"/>
      <c r="O3" s="5"/>
    </row>
    <row r="4" spans="1:15" x14ac:dyDescent="0.25">
      <c r="B4" s="150"/>
      <c r="C4" s="151" t="s">
        <v>66</v>
      </c>
      <c r="D4" s="152"/>
      <c r="E4" s="152"/>
      <c r="F4" s="153"/>
      <c r="G4" s="151" t="s">
        <v>67</v>
      </c>
      <c r="H4" s="152"/>
      <c r="I4" s="152"/>
      <c r="J4" s="153"/>
      <c r="K4" s="148"/>
      <c r="L4" s="5"/>
      <c r="M4" s="5"/>
      <c r="N4" s="5"/>
      <c r="O4" s="5"/>
    </row>
    <row r="5" spans="1:15" x14ac:dyDescent="0.25">
      <c r="B5" s="14" t="s">
        <v>11</v>
      </c>
      <c r="C5" s="42">
        <v>0</v>
      </c>
      <c r="D5" s="42">
        <v>0.66666666666666652</v>
      </c>
      <c r="E5" s="42">
        <v>0</v>
      </c>
      <c r="F5" s="42">
        <v>0.33333333333333348</v>
      </c>
      <c r="G5" s="42">
        <v>0.6</v>
      </c>
      <c r="H5" s="42">
        <v>0.4</v>
      </c>
      <c r="I5" s="42">
        <v>0</v>
      </c>
      <c r="J5" s="42">
        <v>0</v>
      </c>
      <c r="K5" s="148"/>
      <c r="L5" s="5"/>
      <c r="M5" s="5"/>
      <c r="N5" s="5"/>
      <c r="O5" s="5"/>
    </row>
    <row r="6" spans="1:15" x14ac:dyDescent="0.25">
      <c r="B6" s="14" t="s">
        <v>12</v>
      </c>
      <c r="C6" s="56">
        <v>0.14000000000000001</v>
      </c>
      <c r="D6" s="56">
        <v>0.1</v>
      </c>
      <c r="E6" s="56">
        <v>0.15</v>
      </c>
      <c r="F6" s="56">
        <v>0.12</v>
      </c>
      <c r="G6" s="56">
        <v>0.14000000000000001</v>
      </c>
      <c r="H6" s="56">
        <v>0.1</v>
      </c>
      <c r="I6" s="56">
        <v>0.15</v>
      </c>
      <c r="J6" s="56">
        <v>0.12</v>
      </c>
      <c r="K6" s="149"/>
      <c r="L6" s="5"/>
      <c r="M6" s="5"/>
      <c r="N6" s="5"/>
      <c r="O6" s="5"/>
    </row>
    <row r="7" spans="1:15" ht="15.75" thickBot="1" x14ac:dyDescent="0.3">
      <c r="B7" s="15" t="s">
        <v>61</v>
      </c>
      <c r="C7" s="56">
        <f>C6*C5</f>
        <v>0</v>
      </c>
      <c r="D7" s="56">
        <f t="shared" ref="D7:F7" si="0">D6*D5</f>
        <v>6.6666666666666652E-2</v>
      </c>
      <c r="E7" s="56">
        <f t="shared" si="0"/>
        <v>0</v>
      </c>
      <c r="F7" s="56">
        <f t="shared" si="0"/>
        <v>4.0000000000000015E-2</v>
      </c>
      <c r="G7" s="56">
        <f>G6*G5</f>
        <v>8.4000000000000005E-2</v>
      </c>
      <c r="H7" s="56">
        <f t="shared" ref="H7:J7" si="1">H6*H5</f>
        <v>4.0000000000000008E-2</v>
      </c>
      <c r="I7" s="56">
        <f t="shared" si="1"/>
        <v>0</v>
      </c>
      <c r="J7" s="56">
        <f t="shared" si="1"/>
        <v>0</v>
      </c>
      <c r="K7" s="89">
        <f>SUM(C7:J7)</f>
        <v>0.23066666666666666</v>
      </c>
      <c r="L7" s="5"/>
      <c r="M7" s="5"/>
      <c r="N7" s="5"/>
      <c r="O7" s="5"/>
    </row>
    <row r="8" spans="1:15" x14ac:dyDescent="0.25">
      <c r="B8" s="47"/>
      <c r="C8" s="90"/>
      <c r="D8" s="90"/>
      <c r="E8" s="90"/>
      <c r="F8" s="90"/>
      <c r="G8" s="90"/>
      <c r="H8" s="90"/>
      <c r="I8" s="90"/>
      <c r="J8" s="90"/>
      <c r="K8" s="92"/>
      <c r="L8" s="9"/>
      <c r="M8" s="9"/>
      <c r="N8" s="9"/>
      <c r="O8" s="5"/>
    </row>
    <row r="9" spans="1:15" ht="15.75" thickBot="1" x14ac:dyDescent="0.3">
      <c r="A9" s="6"/>
      <c r="B9" s="154" t="s">
        <v>21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4"/>
    </row>
    <row r="10" spans="1:15" ht="15" customHeight="1" x14ac:dyDescent="0.25">
      <c r="A10" s="6"/>
      <c r="B10" s="155" t="s">
        <v>59</v>
      </c>
      <c r="C10" s="20">
        <v>1</v>
      </c>
      <c r="D10" s="20">
        <v>2</v>
      </c>
      <c r="E10" s="20">
        <v>3</v>
      </c>
      <c r="F10" s="20">
        <v>4</v>
      </c>
      <c r="G10" s="20">
        <v>1</v>
      </c>
      <c r="H10" s="20">
        <v>2</v>
      </c>
      <c r="I10" s="20">
        <v>3</v>
      </c>
      <c r="J10" s="20">
        <v>4</v>
      </c>
      <c r="K10" s="144" t="s">
        <v>23</v>
      </c>
      <c r="L10" s="144" t="s">
        <v>64</v>
      </c>
      <c r="M10" s="144"/>
      <c r="N10" s="146"/>
      <c r="O10" s="4"/>
    </row>
    <row r="11" spans="1:15" ht="15.75" thickBot="1" x14ac:dyDescent="0.3">
      <c r="A11" s="6"/>
      <c r="B11" s="156"/>
      <c r="C11" s="143" t="s">
        <v>66</v>
      </c>
      <c r="D11" s="143"/>
      <c r="E11" s="143"/>
      <c r="F11" s="143"/>
      <c r="G11" s="143" t="s">
        <v>67</v>
      </c>
      <c r="H11" s="143"/>
      <c r="I11" s="143"/>
      <c r="J11" s="143"/>
      <c r="K11" s="145"/>
      <c r="L11" s="82" t="s">
        <v>6</v>
      </c>
      <c r="M11" s="82" t="s">
        <v>22</v>
      </c>
      <c r="N11" s="83" t="s">
        <v>5</v>
      </c>
      <c r="O11" s="4"/>
    </row>
    <row r="12" spans="1:15" x14ac:dyDescent="0.25">
      <c r="A12" s="6"/>
      <c r="B12" s="13" t="s">
        <v>72</v>
      </c>
      <c r="C12" s="24">
        <v>1</v>
      </c>
      <c r="D12" s="24">
        <v>1</v>
      </c>
      <c r="E12" s="24">
        <v>1</v>
      </c>
      <c r="F12" s="24">
        <v>1</v>
      </c>
      <c r="G12" s="24"/>
      <c r="H12" s="24"/>
      <c r="I12" s="24"/>
      <c r="J12" s="24"/>
      <c r="K12" s="24">
        <f>C12*$C$5+D12*$D$5+E12*$E$5+F12*$F$5</f>
        <v>1</v>
      </c>
      <c r="L12" s="24">
        <v>1</v>
      </c>
      <c r="M12" s="24"/>
      <c r="N12" s="25"/>
      <c r="O12" s="4"/>
    </row>
    <row r="13" spans="1:15" x14ac:dyDescent="0.25">
      <c r="A13" s="6"/>
      <c r="B13" s="14" t="s">
        <v>69</v>
      </c>
      <c r="C13" s="75">
        <v>0.8</v>
      </c>
      <c r="D13" s="75">
        <v>0.3</v>
      </c>
      <c r="E13" s="75">
        <v>0.7</v>
      </c>
      <c r="F13" s="75">
        <v>0.4</v>
      </c>
      <c r="G13" s="75"/>
      <c r="H13" s="75"/>
      <c r="I13" s="75"/>
      <c r="J13" s="75"/>
      <c r="K13" s="5">
        <f t="shared" ref="K13:K15" si="2">C13*$C$5+D13*$D$5+E13*$E$5+F13*$F$5</f>
        <v>0.33333333333333337</v>
      </c>
      <c r="L13" s="5"/>
      <c r="M13" s="5"/>
      <c r="N13" s="27"/>
      <c r="O13" s="4"/>
    </row>
    <row r="14" spans="1:15" x14ac:dyDescent="0.25">
      <c r="A14" s="6"/>
      <c r="B14" s="14" t="s">
        <v>70</v>
      </c>
      <c r="C14" s="75">
        <v>0.1</v>
      </c>
      <c r="D14" s="75">
        <v>0.3</v>
      </c>
      <c r="E14" s="75">
        <v>0.1</v>
      </c>
      <c r="F14" s="75">
        <v>0.5</v>
      </c>
      <c r="G14" s="75"/>
      <c r="H14" s="75"/>
      <c r="I14" s="75"/>
      <c r="J14" s="75"/>
      <c r="K14" s="5">
        <f t="shared" si="2"/>
        <v>0.3666666666666667</v>
      </c>
      <c r="L14" s="5"/>
      <c r="M14" s="5"/>
      <c r="N14" s="27"/>
      <c r="O14" s="4"/>
    </row>
    <row r="15" spans="1:15" x14ac:dyDescent="0.25">
      <c r="A15" s="6"/>
      <c r="B15" s="14" t="s">
        <v>71</v>
      </c>
      <c r="C15" s="75">
        <v>0.1</v>
      </c>
      <c r="D15" s="75">
        <v>0.4</v>
      </c>
      <c r="E15" s="75">
        <v>0.2</v>
      </c>
      <c r="F15" s="75">
        <v>0.1</v>
      </c>
      <c r="G15" s="75"/>
      <c r="H15" s="75"/>
      <c r="I15" s="75"/>
      <c r="J15" s="75"/>
      <c r="K15" s="5">
        <f t="shared" si="2"/>
        <v>0.29999999999999993</v>
      </c>
      <c r="L15" s="5"/>
      <c r="M15" s="5"/>
      <c r="N15" s="27">
        <v>0.3</v>
      </c>
      <c r="O15" s="4"/>
    </row>
    <row r="16" spans="1:15" x14ac:dyDescent="0.25">
      <c r="A16" s="6"/>
      <c r="B16" s="14" t="s">
        <v>73</v>
      </c>
      <c r="C16" s="5"/>
      <c r="D16" s="5"/>
      <c r="E16" s="5"/>
      <c r="F16" s="5"/>
      <c r="G16" s="5">
        <v>1</v>
      </c>
      <c r="H16" s="5">
        <v>1</v>
      </c>
      <c r="I16" s="5">
        <v>1</v>
      </c>
      <c r="J16" s="5">
        <v>1</v>
      </c>
      <c r="K16" s="5">
        <f>G16*$G$5+H16*$H$5+I16*$I$5+J16*$J$5</f>
        <v>1</v>
      </c>
      <c r="L16" s="5">
        <v>1</v>
      </c>
      <c r="M16" s="5"/>
      <c r="N16" s="27"/>
      <c r="O16" s="4"/>
    </row>
    <row r="17" spans="1:15" x14ac:dyDescent="0.25">
      <c r="A17" s="6"/>
      <c r="B17" s="14" t="s">
        <v>69</v>
      </c>
      <c r="C17" s="5"/>
      <c r="D17" s="5"/>
      <c r="E17" s="5"/>
      <c r="F17" s="5"/>
      <c r="G17" s="75">
        <v>0.8</v>
      </c>
      <c r="H17" s="75">
        <v>0.3</v>
      </c>
      <c r="I17" s="75">
        <v>0.7</v>
      </c>
      <c r="J17" s="75">
        <v>0.4</v>
      </c>
      <c r="K17" s="5">
        <f t="shared" ref="K17:K19" si="3">G17*$G$5+H17*$H$5+I17*$I$5+J17*$J$5</f>
        <v>0.6</v>
      </c>
      <c r="L17" s="5"/>
      <c r="M17" s="5">
        <v>0.6</v>
      </c>
      <c r="N17" s="27"/>
      <c r="O17" s="4"/>
    </row>
    <row r="18" spans="1:15" x14ac:dyDescent="0.25">
      <c r="A18" s="6"/>
      <c r="B18" s="14" t="s">
        <v>70</v>
      </c>
      <c r="C18" s="5"/>
      <c r="D18" s="5"/>
      <c r="E18" s="5"/>
      <c r="F18" s="5"/>
      <c r="G18" s="75">
        <v>0.1</v>
      </c>
      <c r="H18" s="75">
        <v>0.3</v>
      </c>
      <c r="I18" s="75">
        <v>0.1</v>
      </c>
      <c r="J18" s="75">
        <v>0.5</v>
      </c>
      <c r="K18" s="5">
        <f t="shared" si="3"/>
        <v>0.18</v>
      </c>
      <c r="L18" s="5"/>
      <c r="M18" s="5"/>
      <c r="N18" s="27"/>
      <c r="O18" s="4"/>
    </row>
    <row r="19" spans="1:15" ht="15.75" thickBot="1" x14ac:dyDescent="0.3">
      <c r="A19" s="6"/>
      <c r="B19" s="15" t="s">
        <v>71</v>
      </c>
      <c r="C19" s="29"/>
      <c r="D19" s="29"/>
      <c r="E19" s="29"/>
      <c r="F19" s="29"/>
      <c r="G19" s="91">
        <v>0.1</v>
      </c>
      <c r="H19" s="91">
        <v>0.4</v>
      </c>
      <c r="I19" s="91">
        <v>0.2</v>
      </c>
      <c r="J19" s="91">
        <v>0.1</v>
      </c>
      <c r="K19" s="29">
        <f t="shared" si="3"/>
        <v>0.22000000000000003</v>
      </c>
      <c r="L19" s="29"/>
      <c r="M19" s="29"/>
      <c r="N19" s="30">
        <v>0.35</v>
      </c>
      <c r="O19" s="4"/>
    </row>
    <row r="20" spans="1:15" x14ac:dyDescent="0.25">
      <c r="B20" s="11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5"/>
    </row>
    <row r="21" spans="1:15" x14ac:dyDescent="0.25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2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</sheetData>
  <mergeCells count="11">
    <mergeCell ref="G11:J11"/>
    <mergeCell ref="K10:K11"/>
    <mergeCell ref="L10:N10"/>
    <mergeCell ref="K3:K6"/>
    <mergeCell ref="B2:K2"/>
    <mergeCell ref="B3:B4"/>
    <mergeCell ref="C4:F4"/>
    <mergeCell ref="G4:J4"/>
    <mergeCell ref="B9:N9"/>
    <mergeCell ref="B10:B11"/>
    <mergeCell ref="C11:F1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/>
  </sheetViews>
  <sheetFormatPr defaultRowHeight="15" x14ac:dyDescent="0.25"/>
  <cols>
    <col min="1" max="1" width="3.42578125" style="1" customWidth="1"/>
    <col min="2" max="2" width="39.7109375" style="1" bestFit="1" customWidth="1"/>
    <col min="3" max="10" width="9.140625" style="1"/>
    <col min="11" max="11" width="14.42578125" style="1" customWidth="1"/>
    <col min="12" max="16384" width="9.140625" style="1"/>
  </cols>
  <sheetData>
    <row r="1" spans="1:15" ht="15.75" thickBot="1" x14ac:dyDescent="0.3">
      <c r="B1" s="8"/>
      <c r="C1" s="8"/>
      <c r="D1" s="8"/>
      <c r="E1" s="8"/>
      <c r="F1" s="8"/>
      <c r="G1" s="8"/>
      <c r="H1" s="8"/>
      <c r="I1" s="8"/>
      <c r="J1" s="8"/>
      <c r="K1" s="8"/>
    </row>
    <row r="2" spans="1:15" ht="15.75" thickBot="1" x14ac:dyDescent="0.3">
      <c r="B2" s="104" t="s">
        <v>15</v>
      </c>
      <c r="C2" s="105"/>
      <c r="D2" s="105"/>
      <c r="E2" s="105"/>
      <c r="F2" s="105"/>
      <c r="G2" s="105"/>
      <c r="H2" s="105"/>
      <c r="I2" s="105"/>
      <c r="J2" s="105"/>
      <c r="K2" s="106"/>
      <c r="L2" s="88"/>
      <c r="M2" s="87"/>
    </row>
    <row r="3" spans="1:15" ht="15" customHeight="1" x14ac:dyDescent="0.25">
      <c r="B3" s="133" t="s">
        <v>65</v>
      </c>
      <c r="C3" s="57">
        <v>1</v>
      </c>
      <c r="D3" s="57">
        <v>2</v>
      </c>
      <c r="E3" s="57">
        <v>3</v>
      </c>
      <c r="F3" s="57">
        <v>4</v>
      </c>
      <c r="G3" s="57">
        <v>1</v>
      </c>
      <c r="H3" s="57">
        <v>2</v>
      </c>
      <c r="I3" s="57">
        <v>3</v>
      </c>
      <c r="J3" s="57">
        <v>4</v>
      </c>
      <c r="K3" s="147" t="s">
        <v>74</v>
      </c>
      <c r="L3" s="5"/>
      <c r="M3" s="5"/>
      <c r="N3" s="5"/>
      <c r="O3" s="5"/>
    </row>
    <row r="4" spans="1:15" x14ac:dyDescent="0.25">
      <c r="B4" s="150"/>
      <c r="C4" s="151" t="s">
        <v>66</v>
      </c>
      <c r="D4" s="152"/>
      <c r="E4" s="152"/>
      <c r="F4" s="153"/>
      <c r="G4" s="151" t="s">
        <v>67</v>
      </c>
      <c r="H4" s="152"/>
      <c r="I4" s="152"/>
      <c r="J4" s="153"/>
      <c r="K4" s="148"/>
      <c r="L4" s="5"/>
      <c r="M4" s="5"/>
      <c r="N4" s="5"/>
      <c r="O4" s="5"/>
    </row>
    <row r="5" spans="1:15" x14ac:dyDescent="0.25">
      <c r="B5" s="14" t="s">
        <v>11</v>
      </c>
      <c r="C5" s="42">
        <v>0</v>
      </c>
      <c r="D5" s="42">
        <v>0.67216097396009455</v>
      </c>
      <c r="E5" s="42">
        <v>0</v>
      </c>
      <c r="F5" s="42">
        <v>0.34135610415962153</v>
      </c>
      <c r="G5" s="42">
        <v>0.61462909090909079</v>
      </c>
      <c r="H5" s="42">
        <v>0.40165575757575772</v>
      </c>
      <c r="I5" s="42">
        <v>0</v>
      </c>
      <c r="J5" s="42">
        <v>0</v>
      </c>
      <c r="K5" s="148"/>
      <c r="L5" s="5"/>
      <c r="M5" s="5"/>
      <c r="N5" s="5"/>
      <c r="O5" s="5"/>
    </row>
    <row r="6" spans="1:15" x14ac:dyDescent="0.25">
      <c r="B6" s="14" t="s">
        <v>12</v>
      </c>
      <c r="C6" s="56">
        <v>0.14000000000000001</v>
      </c>
      <c r="D6" s="56">
        <v>0.1</v>
      </c>
      <c r="E6" s="56">
        <v>0.15</v>
      </c>
      <c r="F6" s="56">
        <v>0.12</v>
      </c>
      <c r="G6" s="56">
        <v>0.14000000000000001</v>
      </c>
      <c r="H6" s="56">
        <v>0.1</v>
      </c>
      <c r="I6" s="56">
        <v>0.15</v>
      </c>
      <c r="J6" s="56">
        <v>0.12</v>
      </c>
      <c r="K6" s="149"/>
      <c r="L6" s="5"/>
      <c r="M6" s="5"/>
      <c r="N6" s="5"/>
      <c r="O6" s="5"/>
    </row>
    <row r="7" spans="1:15" ht="15.75" thickBot="1" x14ac:dyDescent="0.3">
      <c r="B7" s="15" t="s">
        <v>61</v>
      </c>
      <c r="C7" s="56">
        <f>C6*C5</f>
        <v>0</v>
      </c>
      <c r="D7" s="56">
        <f t="shared" ref="D7:F7" si="0">D6*D5</f>
        <v>6.7216097396009464E-2</v>
      </c>
      <c r="E7" s="56">
        <f t="shared" si="0"/>
        <v>0</v>
      </c>
      <c r="F7" s="56">
        <f t="shared" si="0"/>
        <v>4.096273249915458E-2</v>
      </c>
      <c r="G7" s="56">
        <f>G6*G5</f>
        <v>8.6048072727272717E-2</v>
      </c>
      <c r="H7" s="56">
        <f t="shared" ref="H7:J7" si="1">H6*H5</f>
        <v>4.0165575757575775E-2</v>
      </c>
      <c r="I7" s="56">
        <f t="shared" si="1"/>
        <v>0</v>
      </c>
      <c r="J7" s="56">
        <f t="shared" si="1"/>
        <v>0</v>
      </c>
      <c r="K7" s="89">
        <f>SUM(C7:J7)</f>
        <v>0.23439247838001254</v>
      </c>
      <c r="L7" s="5"/>
      <c r="M7" s="5"/>
      <c r="N7" s="5"/>
      <c r="O7" s="5"/>
    </row>
    <row r="8" spans="1:15" x14ac:dyDescent="0.25">
      <c r="B8" s="47"/>
      <c r="C8" s="90"/>
      <c r="D8" s="90"/>
      <c r="E8" s="90"/>
      <c r="F8" s="90"/>
      <c r="G8" s="90"/>
      <c r="H8" s="90"/>
      <c r="I8" s="90"/>
      <c r="J8" s="90"/>
      <c r="K8" s="92"/>
      <c r="L8" s="9"/>
      <c r="M8" s="9"/>
      <c r="N8" s="9"/>
      <c r="O8" s="5"/>
    </row>
    <row r="9" spans="1:15" ht="15.75" thickBot="1" x14ac:dyDescent="0.3">
      <c r="A9" s="6"/>
      <c r="B9" s="154" t="s">
        <v>21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4"/>
    </row>
    <row r="10" spans="1:15" ht="15" customHeight="1" x14ac:dyDescent="0.25">
      <c r="A10" s="6"/>
      <c r="B10" s="155" t="s">
        <v>59</v>
      </c>
      <c r="C10" s="20">
        <v>1</v>
      </c>
      <c r="D10" s="20">
        <v>2</v>
      </c>
      <c r="E10" s="20">
        <v>3</v>
      </c>
      <c r="F10" s="20">
        <v>4</v>
      </c>
      <c r="G10" s="20">
        <v>1</v>
      </c>
      <c r="H10" s="20">
        <v>2</v>
      </c>
      <c r="I10" s="20">
        <v>3</v>
      </c>
      <c r="J10" s="20">
        <v>4</v>
      </c>
      <c r="K10" s="144" t="s">
        <v>23</v>
      </c>
      <c r="L10" s="144" t="s">
        <v>64</v>
      </c>
      <c r="M10" s="144"/>
      <c r="N10" s="146"/>
      <c r="O10" s="4"/>
    </row>
    <row r="11" spans="1:15" ht="15.75" thickBot="1" x14ac:dyDescent="0.3">
      <c r="A11" s="6"/>
      <c r="B11" s="156"/>
      <c r="C11" s="143" t="s">
        <v>66</v>
      </c>
      <c r="D11" s="143"/>
      <c r="E11" s="143"/>
      <c r="F11" s="143"/>
      <c r="G11" s="143" t="s">
        <v>67</v>
      </c>
      <c r="H11" s="143"/>
      <c r="I11" s="143"/>
      <c r="J11" s="143"/>
      <c r="K11" s="145"/>
      <c r="L11" s="82" t="s">
        <v>6</v>
      </c>
      <c r="M11" s="82" t="s">
        <v>22</v>
      </c>
      <c r="N11" s="83" t="s">
        <v>5</v>
      </c>
      <c r="O11" s="4"/>
    </row>
    <row r="12" spans="1:15" x14ac:dyDescent="0.25">
      <c r="A12" s="6"/>
      <c r="B12" s="13" t="s">
        <v>72</v>
      </c>
      <c r="C12" s="24">
        <v>0.98199999999999998</v>
      </c>
      <c r="D12" s="24">
        <v>0.98699999999999999</v>
      </c>
      <c r="E12" s="24">
        <v>0.98299999999999998</v>
      </c>
      <c r="F12" s="24">
        <v>0.98599999999999999</v>
      </c>
      <c r="G12" s="24"/>
      <c r="H12" s="24"/>
      <c r="I12" s="24"/>
      <c r="J12" s="24"/>
      <c r="K12" s="24">
        <f>C12*$C$5+D12*$D$5+E12*$E$5+F12*$F$5</f>
        <v>1</v>
      </c>
      <c r="L12" s="24">
        <v>1</v>
      </c>
      <c r="M12" s="24"/>
      <c r="N12" s="25"/>
      <c r="O12" s="4"/>
    </row>
    <row r="13" spans="1:15" x14ac:dyDescent="0.25">
      <c r="A13" s="6"/>
      <c r="B13" s="14" t="s">
        <v>69</v>
      </c>
      <c r="C13" s="75">
        <v>0.8</v>
      </c>
      <c r="D13" s="75">
        <v>0.3</v>
      </c>
      <c r="E13" s="75">
        <v>0.7</v>
      </c>
      <c r="F13" s="75">
        <v>0.4</v>
      </c>
      <c r="G13" s="75"/>
      <c r="H13" s="75"/>
      <c r="I13" s="75"/>
      <c r="J13" s="75"/>
      <c r="K13" s="5">
        <f t="shared" ref="K13:K15" si="2">C13*$C$5+D13*$D$5+E13*$E$5+F13*$F$5</f>
        <v>0.33819073385187698</v>
      </c>
      <c r="L13" s="5"/>
      <c r="M13" s="5"/>
      <c r="N13" s="27"/>
      <c r="O13" s="4"/>
    </row>
    <row r="14" spans="1:15" x14ac:dyDescent="0.25">
      <c r="A14" s="6"/>
      <c r="B14" s="14" t="s">
        <v>70</v>
      </c>
      <c r="C14" s="75">
        <v>0.1</v>
      </c>
      <c r="D14" s="75">
        <v>0.3</v>
      </c>
      <c r="E14" s="75">
        <v>0.1</v>
      </c>
      <c r="F14" s="75">
        <v>0.5</v>
      </c>
      <c r="G14" s="75"/>
      <c r="H14" s="75"/>
      <c r="I14" s="75"/>
      <c r="J14" s="75"/>
      <c r="K14" s="5">
        <f t="shared" si="2"/>
        <v>0.37232634426783912</v>
      </c>
      <c r="L14" s="5"/>
      <c r="M14" s="5"/>
      <c r="N14" s="27"/>
      <c r="O14" s="4"/>
    </row>
    <row r="15" spans="1:15" x14ac:dyDescent="0.25">
      <c r="A15" s="6"/>
      <c r="B15" s="14" t="s">
        <v>71</v>
      </c>
      <c r="C15" s="75">
        <v>0.1</v>
      </c>
      <c r="D15" s="75">
        <v>0.4</v>
      </c>
      <c r="E15" s="75">
        <v>0.2</v>
      </c>
      <c r="F15" s="75">
        <v>0.1</v>
      </c>
      <c r="G15" s="75"/>
      <c r="H15" s="75"/>
      <c r="I15" s="75"/>
      <c r="J15" s="75"/>
      <c r="K15" s="5">
        <f t="shared" si="2"/>
        <v>0.30299999999999999</v>
      </c>
      <c r="L15" s="5"/>
      <c r="M15" s="5"/>
      <c r="N15" s="27">
        <v>0.30299999999999999</v>
      </c>
      <c r="O15" s="4"/>
    </row>
    <row r="16" spans="1:15" x14ac:dyDescent="0.25">
      <c r="A16" s="6"/>
      <c r="B16" s="14" t="s">
        <v>73</v>
      </c>
      <c r="C16" s="5"/>
      <c r="D16" s="5"/>
      <c r="E16" s="5"/>
      <c r="F16" s="5"/>
      <c r="G16" s="5">
        <v>0.98199999999999998</v>
      </c>
      <c r="H16" s="5">
        <v>0.98699999999999999</v>
      </c>
      <c r="I16" s="5">
        <v>0.98299999999999998</v>
      </c>
      <c r="J16" s="5">
        <v>0.98599999999999999</v>
      </c>
      <c r="K16" s="5">
        <f>G16*$G$5+H16*$H$5+I16*$I$5+J16*$J$5</f>
        <v>1</v>
      </c>
      <c r="L16" s="5">
        <v>1</v>
      </c>
      <c r="M16" s="5"/>
      <c r="N16" s="27"/>
      <c r="O16" s="4"/>
    </row>
    <row r="17" spans="1:15" x14ac:dyDescent="0.25">
      <c r="A17" s="6"/>
      <c r="B17" s="14" t="s">
        <v>69</v>
      </c>
      <c r="C17" s="5"/>
      <c r="D17" s="5"/>
      <c r="E17" s="5"/>
      <c r="F17" s="5"/>
      <c r="G17" s="75">
        <v>0.8</v>
      </c>
      <c r="H17" s="75">
        <v>0.3</v>
      </c>
      <c r="I17" s="75">
        <v>0.7</v>
      </c>
      <c r="J17" s="75">
        <v>0.4</v>
      </c>
      <c r="K17" s="5">
        <f t="shared" ref="K17:K19" si="3">G17*$G$5+H17*$H$5+I17*$I$5+J17*$J$5</f>
        <v>0.61219999999999997</v>
      </c>
      <c r="L17" s="5"/>
      <c r="M17" s="5">
        <v>0.61219999999999997</v>
      </c>
      <c r="N17" s="27"/>
      <c r="O17" s="4"/>
    </row>
    <row r="18" spans="1:15" x14ac:dyDescent="0.25">
      <c r="A18" s="6"/>
      <c r="B18" s="14" t="s">
        <v>70</v>
      </c>
      <c r="C18" s="5"/>
      <c r="D18" s="5"/>
      <c r="E18" s="5"/>
      <c r="F18" s="5"/>
      <c r="G18" s="75">
        <v>0.1</v>
      </c>
      <c r="H18" s="75">
        <v>0.3</v>
      </c>
      <c r="I18" s="75">
        <v>0.1</v>
      </c>
      <c r="J18" s="75">
        <v>0.5</v>
      </c>
      <c r="K18" s="5">
        <f t="shared" si="3"/>
        <v>0.18195963636363638</v>
      </c>
      <c r="L18" s="5"/>
      <c r="M18" s="5"/>
      <c r="N18" s="27"/>
      <c r="O18" s="4"/>
    </row>
    <row r="19" spans="1:15" ht="15.75" thickBot="1" x14ac:dyDescent="0.3">
      <c r="A19" s="6"/>
      <c r="B19" s="15" t="s">
        <v>71</v>
      </c>
      <c r="C19" s="29"/>
      <c r="D19" s="29"/>
      <c r="E19" s="29"/>
      <c r="F19" s="29"/>
      <c r="G19" s="91">
        <v>0.1</v>
      </c>
      <c r="H19" s="91">
        <v>0.4</v>
      </c>
      <c r="I19" s="91">
        <v>0.2</v>
      </c>
      <c r="J19" s="91">
        <v>0.1</v>
      </c>
      <c r="K19" s="29">
        <f t="shared" si="3"/>
        <v>0.22212521212121217</v>
      </c>
      <c r="L19" s="29"/>
      <c r="M19" s="29"/>
      <c r="N19" s="30">
        <v>0.35349999999999998</v>
      </c>
      <c r="O19" s="4"/>
    </row>
    <row r="20" spans="1:15" x14ac:dyDescent="0.25">
      <c r="B20" s="11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5"/>
    </row>
    <row r="21" spans="1:15" x14ac:dyDescent="0.25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2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</sheetData>
  <mergeCells count="11">
    <mergeCell ref="B10:B11"/>
    <mergeCell ref="K10:K11"/>
    <mergeCell ref="L10:N10"/>
    <mergeCell ref="C11:F11"/>
    <mergeCell ref="G11:J11"/>
    <mergeCell ref="B9:N9"/>
    <mergeCell ref="B2:K2"/>
    <mergeCell ref="B3:B4"/>
    <mergeCell ref="K3:K6"/>
    <mergeCell ref="C4:F4"/>
    <mergeCell ref="G4:J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RAÇÃO</vt:lpstr>
      <vt:lpstr>DIETA</vt:lpstr>
      <vt:lpstr>BEBIDAS</vt:lpstr>
      <vt:lpstr>BEBIDAS (Nos INTEIROS)</vt:lpstr>
      <vt:lpstr>PROD. ALIM. (1º processo)</vt:lpstr>
      <vt:lpstr>PRO. ALIM. (2º processo)</vt:lpstr>
      <vt:lpstr>GASOLINA</vt:lpstr>
      <vt:lpstr>DUAS GASOLINAS</vt:lpstr>
      <vt:lpstr>2 GASOLINAS (com EVAPORAÇÃO)</vt:lpstr>
      <vt:lpstr>PRODUTOS QUÍMICOS</vt:lpstr>
      <vt:lpstr>PROD. QUÍMICOS (Nos. INTEIROS)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Aluno01-00</dc:creator>
  <cp:lastModifiedBy>Silva, Stefani</cp:lastModifiedBy>
  <dcterms:created xsi:type="dcterms:W3CDTF">2018-10-30T00:30:12Z</dcterms:created>
  <dcterms:modified xsi:type="dcterms:W3CDTF">2018-11-05T15:53:04Z</dcterms:modified>
</cp:coreProperties>
</file>